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tabRatio="469" activeTab="0"/>
  </bookViews>
  <sheets>
    <sheet name="14" sheetId="1" r:id="rId1"/>
  </sheets>
  <externalReferences>
    <externalReference r:id="rId4"/>
  </externalReferences>
  <definedNames>
    <definedName name="_xlnm.Print_Area" localSheetId="0">'14'!$A$1:$J$262</definedName>
    <definedName name="_xlnm.Print_Titles" localSheetId="0">'14'!$10:$14</definedName>
  </definedNames>
  <calcPr fullCalcOnLoad="1"/>
</workbook>
</file>

<file path=xl/sharedStrings.xml><?xml version="1.0" encoding="utf-8"?>
<sst xmlns="http://schemas.openxmlformats.org/spreadsheetml/2006/main" count="377" uniqueCount="98">
  <si>
    <t>TOTAL</t>
  </si>
  <si>
    <t>I/II</t>
  </si>
  <si>
    <t>CHELTUIELI</t>
  </si>
  <si>
    <t>EFECTUATE</t>
  </si>
  <si>
    <t>I</t>
  </si>
  <si>
    <t>II</t>
  </si>
  <si>
    <t xml:space="preserve">     I - Credite de angajament</t>
  </si>
  <si>
    <t xml:space="preserve">    II - Credite bugetare</t>
  </si>
  <si>
    <t>2=3+...+9</t>
  </si>
  <si>
    <t>TOTAL GENERAL</t>
  </si>
  <si>
    <t>CAPITOL/</t>
  </si>
  <si>
    <t>GRUPA/</t>
  </si>
  <si>
    <t>SURSA</t>
  </si>
  <si>
    <t xml:space="preserve">     din care:</t>
  </si>
  <si>
    <t>PE GRUPE DE INVESTIŢII ŞI SURSE DE FINANŢARE</t>
  </si>
  <si>
    <t>până la</t>
  </si>
  <si>
    <t xml:space="preserve"> 1. Total surse de finanţare</t>
  </si>
  <si>
    <t>A. Obiective (proiecte) de investiţii în continuare</t>
  </si>
  <si>
    <t xml:space="preserve">B. Obiective (proiecte) de investiţii noi </t>
  </si>
  <si>
    <t xml:space="preserve">C. Alte cheltuieli de investiţii </t>
  </si>
  <si>
    <t xml:space="preserve">a. Achizitii de imobile </t>
  </si>
  <si>
    <t xml:space="preserve"> 02 Buget local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</si>
  <si>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</si>
  <si>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</si>
  <si>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</si>
  <si>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</si>
  <si>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 xml:space="preserve">56 Proiecte cu finantare din fonduri externe nerambursabile </t>
  </si>
  <si>
    <t xml:space="preserve">PROGRAMUL DE INVESTIŢII PUBLICE </t>
  </si>
  <si>
    <t>Executie</t>
  </si>
  <si>
    <t>preliminata</t>
  </si>
  <si>
    <t>FORMULAR   14</t>
  </si>
  <si>
    <t>Estimari anii ulteriori</t>
  </si>
  <si>
    <t>71 Active nefinanciare</t>
  </si>
  <si>
    <t xml:space="preserve"> ESTIMARI 2018</t>
  </si>
  <si>
    <t>JUDEŢUL:BIHOR</t>
  </si>
  <si>
    <t>Unitatea administrativ-teritoriala:COMUNA BRATCA</t>
  </si>
  <si>
    <t>Instituţia publică:PRIMARIA COMUNEI BRATCA</t>
  </si>
  <si>
    <t xml:space="preserve"> ESTIMARI 2019</t>
  </si>
  <si>
    <t>ESTIMARI 2020</t>
  </si>
  <si>
    <t xml:space="preserve">56.04.02 Proiecte cu finantare din fonduri externe nerambursabile </t>
  </si>
  <si>
    <t>din care:</t>
  </si>
  <si>
    <t>71 Active nefinanciare din care:</t>
  </si>
  <si>
    <t>51.02-AUTORITATI PUBLICE, din care :</t>
  </si>
  <si>
    <t>02.BUGET LOCAL din care:</t>
  </si>
  <si>
    <t>B.Obiective (proiecte) de investitii noi</t>
  </si>
  <si>
    <t>b.dotari independente</t>
  </si>
  <si>
    <t>d.alte cheltuieli de consolidare</t>
  </si>
  <si>
    <t>83.02-AGRICULTURA SI SILVICULTURA, din care :</t>
  </si>
  <si>
    <t>B.Obiective (proiecte) de investitii noi:</t>
  </si>
  <si>
    <t>70.02 LOCUINTE SERVICII SI DEZVOLTARE PUBLICA, din care :</t>
  </si>
  <si>
    <t>postaderare, din care:</t>
  </si>
  <si>
    <t>84.02-DRUMURI SI PODURI, din care :</t>
  </si>
  <si>
    <t>Anexa nr.14 la normele metodologice</t>
  </si>
  <si>
    <t xml:space="preserve">                                                                            PRIMAR </t>
  </si>
  <si>
    <t xml:space="preserve">postaderare </t>
  </si>
  <si>
    <t xml:space="preserve">71 Active nefinanciare </t>
  </si>
  <si>
    <t xml:space="preserve">70.02. </t>
  </si>
  <si>
    <t>70.02.</t>
  </si>
  <si>
    <t>70.01.01 Imbunatatire infrastr. de apa si apa uzata in Com. Bratca</t>
  </si>
  <si>
    <t>70.01.01 Alimentarea cu apa Ponoara</t>
  </si>
  <si>
    <t>71.01.30-ALTE ACTIVE FIXE-PLAN URBANISTIC GENERAL</t>
  </si>
  <si>
    <t xml:space="preserve">                            </t>
  </si>
  <si>
    <t xml:space="preserve">                                                               GABORAȘ ALEXANDRU</t>
  </si>
  <si>
    <t>65.02 - INVATAMANT  din care :</t>
  </si>
  <si>
    <t>71.01.02 Achiziționare buldoexcavator</t>
  </si>
  <si>
    <t>71.01.01 MAGAZIE DE LEMNE</t>
  </si>
  <si>
    <t>71.01.02 DOTARI - AUTOTURISM</t>
  </si>
  <si>
    <t>71.01.30 PROIECT TEHNIC CLADIRE ARHIVA</t>
  </si>
  <si>
    <t>80 Alte surse</t>
  </si>
  <si>
    <t>71.01.30 S.F REABILITARE SI MODERNIZ. GRADINITA IN COM.BRATCA</t>
  </si>
  <si>
    <t>71.03 REPARATII CAPITALE R.K LA LICEUL TEORETIC BRATCA</t>
  </si>
  <si>
    <t>67.02 - CULTURA, RECREERE SI RELIGIE din care :</t>
  </si>
  <si>
    <t>58.04.03 Modernizare si dotare  Camin Cultural Bratca, Masura 7.6</t>
  </si>
  <si>
    <t>71.03 Lucrari de reparatii si amenajare fațada exterioara Cam. Cult.Beznea</t>
  </si>
  <si>
    <t>71.03 Amenajare grup sanitar in incita Caminului Cultural Ponoara</t>
  </si>
  <si>
    <t>SF SALA SPORT IN COMUNA BRATCA</t>
  </si>
  <si>
    <t>08 Fonduri externe nerambursabile</t>
  </si>
  <si>
    <t>58.04.02 Modernizare si dotare  Camin Cultural Bratca, Masura 7.6</t>
  </si>
  <si>
    <t xml:space="preserve">71.01.30 SF SISTEM DE ALIMENTARE CU APA PONOARA </t>
  </si>
  <si>
    <t>71.01.30 SF SISTEM DE ALIMENTARE CU APA LORAU</t>
  </si>
  <si>
    <t>71.01.30 SF SISTEM DE ALIMENTARE CU APA DAMIS</t>
  </si>
  <si>
    <r>
      <t xml:space="preserve">71.01.30 SF PT. OBIECTIVUL ”REGULARIZARE RAURI IN </t>
    </r>
    <r>
      <rPr>
        <b/>
        <sz val="9"/>
        <rFont val="Arial"/>
        <family val="2"/>
      </rPr>
      <t>COM.BRATCA</t>
    </r>
  </si>
  <si>
    <t xml:space="preserve">71.01.01 MODERNIZ.ILUMINAT PUBLIC PE SRT. PRINCIPALA </t>
  </si>
  <si>
    <t>71.02.03 Sistem de supraveghere video in Com. Bratca</t>
  </si>
  <si>
    <t>71.01.30 AMENAJAMENT PASTORAL PT. PASUNI</t>
  </si>
  <si>
    <t>71.01.30 DRUM DC 174 VALEA CRISULUI</t>
  </si>
  <si>
    <t>71.01.01 STRAZI IN COMUNA BRATCA</t>
  </si>
  <si>
    <t>71.01.30 SF MODERNIZARE STRAZI IN COMUNA BRATCA</t>
  </si>
  <si>
    <t>56.04.02 Modernizare retea de drumuri si strazi in Comuna Bratca</t>
  </si>
  <si>
    <t>58 Proiecte cu finantare FEADR</t>
  </si>
  <si>
    <t>58. Proiecte cu finantare FEADR</t>
  </si>
  <si>
    <t>67.02.56</t>
  </si>
  <si>
    <t>67.02.58</t>
  </si>
  <si>
    <t>PROPUNERI 2018</t>
  </si>
  <si>
    <t xml:space="preserve">     SARACUT LIVIA</t>
  </si>
  <si>
    <t xml:space="preserve">       Contabil sef</t>
  </si>
  <si>
    <t>Lidia Dumiter</t>
  </si>
  <si>
    <t xml:space="preserve">Intocmit consilier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</si>
</sst>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\ "/>
    <numFmt numFmtId="183" formatCode="00000"/>
    <numFmt numFmtId="184" formatCode="#,##0\ \ \ \ \ \ \ 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57" applyFont="1" applyFill="1">
      <alignment/>
      <protection/>
    </xf>
    <xf numFmtId="0" fontId="0" fillId="0" borderId="0" xfId="0" applyBorder="1" applyAlignment="1" quotePrefix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32" borderId="18" xfId="0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2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2" fillId="32" borderId="25" xfId="0" applyFont="1" applyFill="1" applyBorder="1" applyAlignment="1">
      <alignment horizontal="left"/>
    </xf>
    <xf numFmtId="0" fontId="2" fillId="32" borderId="26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46-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9"/>
  <sheetViews>
    <sheetView tabSelected="1" zoomScaleSheetLayoutView="100" zoomScalePageLayoutView="0" workbookViewId="0" topLeftCell="A1">
      <selection activeCell="G205" sqref="G205"/>
    </sheetView>
  </sheetViews>
  <sheetFormatPr defaultColWidth="9.140625" defaultRowHeight="12.75"/>
  <cols>
    <col min="1" max="1" width="61.57421875" style="0" customWidth="1"/>
    <col min="2" max="2" width="4.57421875" style="1" customWidth="1"/>
    <col min="3" max="3" width="10.57421875" style="0" customWidth="1"/>
    <col min="4" max="4" width="13.7109375" style="12" customWidth="1"/>
    <col min="5" max="5" width="11.8515625" style="0" customWidth="1"/>
    <col min="6" max="6" width="12.421875" style="0" customWidth="1"/>
    <col min="7" max="7" width="10.00390625" style="0" customWidth="1"/>
    <col min="8" max="8" width="10.140625" style="0" customWidth="1"/>
    <col min="9" max="9" width="9.57421875" style="0" customWidth="1"/>
    <col min="10" max="10" width="10.140625" style="0" customWidth="1"/>
  </cols>
  <sheetData>
    <row r="1" spans="1:10" ht="12.75">
      <c r="A1" t="s">
        <v>34</v>
      </c>
      <c r="J1" s="12"/>
    </row>
    <row r="2" spans="1:9" ht="12.75">
      <c r="A2" t="s">
        <v>35</v>
      </c>
      <c r="G2" s="84" t="s">
        <v>52</v>
      </c>
      <c r="H2" s="25"/>
      <c r="I2" s="25"/>
    </row>
    <row r="3" spans="1:9" ht="12.75">
      <c r="A3" t="s">
        <v>36</v>
      </c>
      <c r="C3" s="27"/>
      <c r="E3" s="26"/>
      <c r="G3" s="84"/>
      <c r="H3" s="25"/>
      <c r="I3" s="27"/>
    </row>
    <row r="4" spans="1:9" ht="15" customHeight="1">
      <c r="A4" t="s">
        <v>30</v>
      </c>
      <c r="B4" s="27"/>
      <c r="E4" s="14"/>
      <c r="H4" s="25"/>
      <c r="I4" s="25"/>
    </row>
    <row r="5" spans="1:5" ht="12.75">
      <c r="A5" t="s">
        <v>6</v>
      </c>
      <c r="E5" s="14"/>
    </row>
    <row r="6" spans="1:5" ht="12.75">
      <c r="A6" t="s">
        <v>7</v>
      </c>
      <c r="E6" s="14"/>
    </row>
    <row r="7" spans="1:10" ht="12.75">
      <c r="A7" s="168" t="s">
        <v>27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12.75">
      <c r="A8" s="168" t="s">
        <v>14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2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2.75">
      <c r="A10" s="11" t="s">
        <v>10</v>
      </c>
      <c r="B10" s="7" t="s">
        <v>1</v>
      </c>
      <c r="C10" s="7" t="s">
        <v>0</v>
      </c>
      <c r="D10" s="7" t="s">
        <v>2</v>
      </c>
      <c r="E10" s="31" t="s">
        <v>28</v>
      </c>
      <c r="F10" s="169" t="s">
        <v>93</v>
      </c>
      <c r="G10" s="169" t="s">
        <v>33</v>
      </c>
      <c r="H10" s="175" t="s">
        <v>37</v>
      </c>
      <c r="I10" s="169" t="s">
        <v>38</v>
      </c>
      <c r="J10" s="169" t="s">
        <v>31</v>
      </c>
    </row>
    <row r="11" spans="1:10" ht="12.75" customHeight="1">
      <c r="A11" s="2" t="s">
        <v>11</v>
      </c>
      <c r="B11" s="8"/>
      <c r="C11" s="8"/>
      <c r="D11" s="113" t="s">
        <v>3</v>
      </c>
      <c r="E11" s="32" t="s">
        <v>29</v>
      </c>
      <c r="F11" s="170"/>
      <c r="G11" s="170"/>
      <c r="H11" s="176"/>
      <c r="I11" s="170"/>
      <c r="J11" s="170"/>
    </row>
    <row r="12" spans="1:10" ht="12.75">
      <c r="A12" s="2" t="s">
        <v>12</v>
      </c>
      <c r="B12" s="8"/>
      <c r="C12" s="2"/>
      <c r="D12" s="8" t="s">
        <v>15</v>
      </c>
      <c r="E12" s="14">
        <v>2017</v>
      </c>
      <c r="F12" s="170"/>
      <c r="G12" s="170"/>
      <c r="H12" s="176"/>
      <c r="I12" s="170"/>
      <c r="J12" s="170"/>
    </row>
    <row r="13" spans="1:10" ht="12.75">
      <c r="A13" s="3"/>
      <c r="B13" s="9"/>
      <c r="C13" s="3"/>
      <c r="D13" s="114">
        <v>42735</v>
      </c>
      <c r="E13" s="25"/>
      <c r="F13" s="171"/>
      <c r="G13" s="171"/>
      <c r="H13" s="177"/>
      <c r="I13" s="171"/>
      <c r="J13" s="171"/>
    </row>
    <row r="14" spans="1:10" s="1" customFormat="1" ht="12.75">
      <c r="A14" s="4">
        <v>0</v>
      </c>
      <c r="B14" s="4">
        <v>1</v>
      </c>
      <c r="C14" s="4" t="s">
        <v>8</v>
      </c>
      <c r="D14" s="77">
        <v>3</v>
      </c>
      <c r="E14" s="4">
        <v>4</v>
      </c>
      <c r="F14" s="9">
        <v>5</v>
      </c>
      <c r="G14" s="9">
        <v>6</v>
      </c>
      <c r="H14" s="9">
        <v>7</v>
      </c>
      <c r="I14" s="9">
        <v>8</v>
      </c>
      <c r="J14" s="10">
        <v>9</v>
      </c>
    </row>
    <row r="15" spans="1:10" ht="15.75">
      <c r="A15" s="29" t="s">
        <v>16</v>
      </c>
      <c r="B15" s="85" t="s">
        <v>1</v>
      </c>
      <c r="C15" s="37">
        <f>SUM(C17+C26+C28)</f>
        <v>38051.29</v>
      </c>
      <c r="D15" s="37">
        <f>SUM(D17+D26+D28)</f>
        <v>23595.260000000002</v>
      </c>
      <c r="E15" s="37">
        <f>SUM(E17+E26+E28)</f>
        <v>10451.48</v>
      </c>
      <c r="F15" s="37">
        <f>SUM(F17+F26+F28)</f>
        <v>4004.55</v>
      </c>
      <c r="G15" s="15"/>
      <c r="H15" s="15"/>
      <c r="I15" s="15"/>
      <c r="J15" s="17"/>
    </row>
    <row r="16" spans="1:10" ht="13.5" thickBot="1">
      <c r="A16" s="18"/>
      <c r="B16" s="30"/>
      <c r="C16" s="18"/>
      <c r="D16" s="97"/>
      <c r="E16" s="18"/>
      <c r="F16" s="18"/>
      <c r="G16" s="18"/>
      <c r="H16" s="18"/>
      <c r="I16" s="18"/>
      <c r="J16" s="13"/>
    </row>
    <row r="17" spans="1:10" ht="12.75">
      <c r="A17" s="28" t="s">
        <v>21</v>
      </c>
      <c r="B17" s="8" t="s">
        <v>1</v>
      </c>
      <c r="C17" s="64">
        <f>(C19+C24+C22)</f>
        <v>15321.87</v>
      </c>
      <c r="D17" s="64">
        <f>(D19+D24+D22)</f>
        <v>12771.26</v>
      </c>
      <c r="E17" s="64">
        <f>(E19+E24+E22)</f>
        <v>2413.48</v>
      </c>
      <c r="F17" s="64">
        <f>(F19+F24+F22)</f>
        <v>137.13</v>
      </c>
      <c r="G17" s="2"/>
      <c r="H17" s="2"/>
      <c r="I17" s="2"/>
      <c r="J17" s="5"/>
    </row>
    <row r="18" spans="1:10" ht="12.75">
      <c r="A18" s="20" t="s">
        <v>13</v>
      </c>
      <c r="B18" s="9"/>
      <c r="C18" s="3"/>
      <c r="D18" s="98"/>
      <c r="E18" s="3"/>
      <c r="F18" s="3"/>
      <c r="G18" s="3"/>
      <c r="H18" s="3"/>
      <c r="I18" s="3"/>
      <c r="J18" s="6"/>
    </row>
    <row r="19" spans="1:10" ht="12.75">
      <c r="A19" s="50" t="s">
        <v>26</v>
      </c>
      <c r="B19" s="111" t="s">
        <v>1</v>
      </c>
      <c r="C19" s="112">
        <v>11355</v>
      </c>
      <c r="D19" s="112">
        <v>11338.1</v>
      </c>
      <c r="E19" s="112">
        <v>16.9</v>
      </c>
      <c r="F19" s="112"/>
      <c r="G19" s="78"/>
      <c r="H19" s="78"/>
      <c r="I19" s="78"/>
      <c r="J19" s="78"/>
    </row>
    <row r="20" spans="1:10" ht="12.75">
      <c r="A20" s="50" t="s">
        <v>54</v>
      </c>
      <c r="B20" s="4"/>
      <c r="C20" s="78"/>
      <c r="D20" s="77"/>
      <c r="E20" s="78"/>
      <c r="F20" s="78"/>
      <c r="G20" s="78"/>
      <c r="H20" s="78"/>
      <c r="I20" s="78"/>
      <c r="J20" s="78"/>
    </row>
    <row r="21" spans="1:10" ht="12.75">
      <c r="A21" s="50"/>
      <c r="B21" s="4"/>
      <c r="C21" s="78"/>
      <c r="D21" s="77"/>
      <c r="E21" s="78"/>
      <c r="F21" s="78"/>
      <c r="G21" s="78"/>
      <c r="H21" s="78"/>
      <c r="I21" s="78"/>
      <c r="J21" s="78"/>
    </row>
    <row r="22" spans="1:10" ht="12.75">
      <c r="A22" s="130" t="s">
        <v>89</v>
      </c>
      <c r="B22" s="62" t="s">
        <v>1</v>
      </c>
      <c r="C22" s="63">
        <v>353.67</v>
      </c>
      <c r="D22" s="63">
        <v>103.35</v>
      </c>
      <c r="E22" s="63">
        <v>180</v>
      </c>
      <c r="F22" s="47">
        <v>70.32</v>
      </c>
      <c r="G22" s="47"/>
      <c r="H22" s="47"/>
      <c r="I22" s="47"/>
      <c r="J22" s="47"/>
    </row>
    <row r="23" spans="1:10" ht="12.75">
      <c r="A23" s="50"/>
      <c r="B23" s="4"/>
      <c r="C23" s="78"/>
      <c r="D23" s="77"/>
      <c r="E23" s="78"/>
      <c r="F23" s="78"/>
      <c r="G23" s="78"/>
      <c r="H23" s="78"/>
      <c r="I23" s="78"/>
      <c r="J23" s="78"/>
    </row>
    <row r="24" spans="1:10" ht="12.75">
      <c r="A24" s="50" t="s">
        <v>55</v>
      </c>
      <c r="B24" s="4" t="s">
        <v>1</v>
      </c>
      <c r="C24" s="78">
        <f>C159+C181+C202+C222+C245+C263</f>
        <v>3613.2</v>
      </c>
      <c r="D24" s="78">
        <f>D159+D181+D202+D222+D245+D263</f>
        <v>1329.81</v>
      </c>
      <c r="E24" s="78">
        <f>E159+E181+E202+E222+E245+E263</f>
        <v>2216.58</v>
      </c>
      <c r="F24" s="78">
        <f>F159+F181+F202+F222+F245+F263</f>
        <v>66.81</v>
      </c>
      <c r="G24" s="78"/>
      <c r="H24" s="78"/>
      <c r="I24" s="78"/>
      <c r="J24" s="78"/>
    </row>
    <row r="25" spans="1:10" ht="12.75">
      <c r="A25" s="50"/>
      <c r="B25" s="4"/>
      <c r="C25" s="78"/>
      <c r="D25" s="77"/>
      <c r="E25" s="78"/>
      <c r="F25" s="78"/>
      <c r="G25" s="78"/>
      <c r="H25" s="78"/>
      <c r="I25" s="78"/>
      <c r="J25" s="78"/>
    </row>
    <row r="26" spans="1:10" ht="12.75">
      <c r="A26" s="91" t="s">
        <v>76</v>
      </c>
      <c r="B26" s="62" t="s">
        <v>1</v>
      </c>
      <c r="C26" s="63">
        <v>1769.42</v>
      </c>
      <c r="D26" s="63">
        <v>0</v>
      </c>
      <c r="E26" s="63">
        <v>900</v>
      </c>
      <c r="F26">
        <v>869.42</v>
      </c>
      <c r="G26" s="145"/>
      <c r="H26" s="145"/>
      <c r="I26" s="145"/>
      <c r="J26" s="145"/>
    </row>
    <row r="27" spans="1:10" ht="15" customHeight="1">
      <c r="A27" s="94"/>
      <c r="B27" s="146"/>
      <c r="C27" s="147"/>
      <c r="D27" s="147"/>
      <c r="E27" s="147"/>
      <c r="F27" s="149"/>
      <c r="G27" s="145"/>
      <c r="H27" s="145"/>
      <c r="I27" s="145"/>
      <c r="J27" s="145"/>
    </row>
    <row r="28" spans="1:10" ht="15" customHeight="1">
      <c r="A28" s="126" t="s">
        <v>68</v>
      </c>
      <c r="B28" s="65" t="s">
        <v>1</v>
      </c>
      <c r="C28" s="63">
        <v>20960</v>
      </c>
      <c r="D28" s="63">
        <v>10824</v>
      </c>
      <c r="E28" s="63">
        <v>7138</v>
      </c>
      <c r="F28" s="63">
        <v>2998</v>
      </c>
      <c r="G28" s="63"/>
      <c r="H28" s="63"/>
      <c r="I28" s="63"/>
      <c r="J28" s="63"/>
    </row>
    <row r="29" spans="1:10" ht="15" customHeight="1">
      <c r="A29" s="50"/>
      <c r="B29" s="4"/>
      <c r="C29" s="78"/>
      <c r="D29" s="77"/>
      <c r="E29" s="78"/>
      <c r="F29" s="78"/>
      <c r="G29" s="78"/>
      <c r="H29" s="78"/>
      <c r="I29" s="78"/>
      <c r="J29" s="78"/>
    </row>
    <row r="30" spans="1:10" ht="12.75">
      <c r="A30" s="50"/>
      <c r="B30" s="4"/>
      <c r="C30" s="78"/>
      <c r="D30" s="77"/>
      <c r="E30" s="78"/>
      <c r="F30" s="78"/>
      <c r="G30" s="78"/>
      <c r="H30" s="78"/>
      <c r="I30" s="78"/>
      <c r="J30" s="78"/>
    </row>
    <row r="31" spans="1:10" ht="12.75">
      <c r="A31" s="63" t="s">
        <v>17</v>
      </c>
      <c r="B31" s="62" t="s">
        <v>1</v>
      </c>
      <c r="C31" s="63">
        <f>SUM(C32:C33)</f>
        <v>33745.020000000004</v>
      </c>
      <c r="D31" s="63">
        <f>SUM(D32:D33)</f>
        <v>23411.91</v>
      </c>
      <c r="E31" s="63">
        <f>SUM(E32:E33)</f>
        <v>7268.299999999999</v>
      </c>
      <c r="F31" s="63">
        <f>SUM(F32:F33)</f>
        <v>3064.81</v>
      </c>
      <c r="G31" s="47"/>
      <c r="H31" s="47"/>
      <c r="I31" s="47"/>
      <c r="J31" s="47"/>
    </row>
    <row r="32" spans="1:10" ht="12.75">
      <c r="A32" s="79" t="s">
        <v>56</v>
      </c>
      <c r="B32" s="75" t="s">
        <v>1</v>
      </c>
      <c r="C32" s="74">
        <v>22390.02</v>
      </c>
      <c r="D32" s="76">
        <v>12073.81</v>
      </c>
      <c r="E32" s="74">
        <v>7251.4</v>
      </c>
      <c r="F32" s="74">
        <v>3064.81</v>
      </c>
      <c r="G32" s="63"/>
      <c r="H32" s="63"/>
      <c r="I32" s="63"/>
      <c r="J32" s="63"/>
    </row>
    <row r="33" spans="1:10" ht="12.75">
      <c r="A33" s="109">
        <v>84.02</v>
      </c>
      <c r="B33" s="111" t="s">
        <v>1</v>
      </c>
      <c r="C33" s="77">
        <v>11355</v>
      </c>
      <c r="D33" s="77">
        <v>11338.1</v>
      </c>
      <c r="E33" s="106">
        <v>16.9</v>
      </c>
      <c r="F33" s="78"/>
      <c r="G33" s="78"/>
      <c r="H33" s="78"/>
      <c r="I33" s="78"/>
      <c r="J33" s="78"/>
    </row>
    <row r="34" spans="1:10" ht="12.75">
      <c r="A34" s="124"/>
      <c r="B34" s="43"/>
      <c r="C34" s="51"/>
      <c r="D34" s="90"/>
      <c r="E34" s="51"/>
      <c r="F34" s="2"/>
      <c r="G34" s="2"/>
      <c r="H34" s="2"/>
      <c r="I34" s="2"/>
      <c r="J34" s="5"/>
    </row>
    <row r="35" spans="1:10" ht="12.75">
      <c r="A35" s="63" t="s">
        <v>44</v>
      </c>
      <c r="B35" s="62" t="s">
        <v>1</v>
      </c>
      <c r="C35" s="63">
        <f>(C36+C37+C38)</f>
        <v>485.77000000000004</v>
      </c>
      <c r="D35" s="63">
        <f>(D36+D37+D38)</f>
        <v>0</v>
      </c>
      <c r="E35" s="63">
        <f>(E36+E37+E38)</f>
        <v>485.77000000000004</v>
      </c>
      <c r="F35" s="63">
        <f>(F36+F37+F38)</f>
        <v>0</v>
      </c>
      <c r="G35" s="47"/>
      <c r="H35" s="47"/>
      <c r="I35" s="47"/>
      <c r="J35" s="47"/>
    </row>
    <row r="36" spans="1:10" ht="12.75">
      <c r="A36" s="79">
        <v>51.02</v>
      </c>
      <c r="B36" s="75" t="s">
        <v>1</v>
      </c>
      <c r="C36" s="47">
        <v>26.3</v>
      </c>
      <c r="D36" s="59">
        <v>0</v>
      </c>
      <c r="E36" s="47">
        <v>26.3</v>
      </c>
      <c r="F36" s="47"/>
      <c r="G36" s="47"/>
      <c r="H36" s="47"/>
      <c r="I36" s="47"/>
      <c r="J36" s="47"/>
    </row>
    <row r="37" spans="1:10" ht="12.75">
      <c r="A37" s="79">
        <v>70.02</v>
      </c>
      <c r="B37" s="75" t="s">
        <v>1</v>
      </c>
      <c r="C37" s="47">
        <v>80</v>
      </c>
      <c r="D37" s="59">
        <v>0</v>
      </c>
      <c r="E37" s="47">
        <v>80</v>
      </c>
      <c r="F37" s="47"/>
      <c r="G37" s="47"/>
      <c r="H37" s="47"/>
      <c r="I37" s="47"/>
      <c r="J37" s="47"/>
    </row>
    <row r="38" spans="1:11" ht="12.75">
      <c r="A38" s="79">
        <v>84.02</v>
      </c>
      <c r="B38" s="75"/>
      <c r="C38" s="47">
        <v>379.47</v>
      </c>
      <c r="D38" s="59">
        <v>0</v>
      </c>
      <c r="E38" s="50">
        <v>379.47</v>
      </c>
      <c r="F38" s="47"/>
      <c r="G38" s="47"/>
      <c r="H38" s="47"/>
      <c r="I38" s="47"/>
      <c r="J38" s="47"/>
      <c r="K38" t="s">
        <v>61</v>
      </c>
    </row>
    <row r="39" spans="1:10" ht="12.75">
      <c r="A39" s="79"/>
      <c r="B39" s="75"/>
      <c r="C39" s="47"/>
      <c r="D39" s="59"/>
      <c r="E39" s="50"/>
      <c r="F39" s="47"/>
      <c r="G39" s="47"/>
      <c r="H39" s="47"/>
      <c r="I39" s="47"/>
      <c r="J39" s="47"/>
    </row>
    <row r="40" spans="1:10" ht="12.75">
      <c r="A40" s="63" t="s">
        <v>19</v>
      </c>
      <c r="B40" s="62" t="s">
        <v>1</v>
      </c>
      <c r="C40" s="63">
        <f>C42+C45+C53</f>
        <v>3820.5000000000005</v>
      </c>
      <c r="D40" s="63">
        <f>D42+D45+D53</f>
        <v>183.35</v>
      </c>
      <c r="E40" s="63">
        <f>E42+E45+E53</f>
        <v>2697.41</v>
      </c>
      <c r="F40" s="63">
        <f>F42+F45+F53</f>
        <v>939.74</v>
      </c>
      <c r="G40" s="47"/>
      <c r="H40" s="47"/>
      <c r="I40" s="47"/>
      <c r="J40" s="47"/>
    </row>
    <row r="41" spans="1:10" ht="12.75">
      <c r="A41" s="74" t="s">
        <v>20</v>
      </c>
      <c r="B41" s="46" t="s">
        <v>1</v>
      </c>
      <c r="C41" s="47">
        <v>0</v>
      </c>
      <c r="D41" s="59">
        <v>0</v>
      </c>
      <c r="E41" s="47">
        <v>0</v>
      </c>
      <c r="F41" s="47"/>
      <c r="G41" s="47"/>
      <c r="H41" s="47"/>
      <c r="I41" s="47"/>
      <c r="J41" s="47"/>
    </row>
    <row r="42" spans="1:10" ht="12.75">
      <c r="A42" s="47" t="s">
        <v>45</v>
      </c>
      <c r="B42" s="46" t="s">
        <v>1</v>
      </c>
      <c r="C42" s="63">
        <f>C43+C44</f>
        <v>280</v>
      </c>
      <c r="D42" s="63">
        <f>D43+D44</f>
        <v>0</v>
      </c>
      <c r="E42" s="63">
        <f>E43+E44</f>
        <v>280</v>
      </c>
      <c r="F42" s="63">
        <f>F43+F44</f>
        <v>0</v>
      </c>
      <c r="G42" s="47"/>
      <c r="H42" s="47"/>
      <c r="I42" s="47"/>
      <c r="J42" s="47"/>
    </row>
    <row r="43" spans="1:10" ht="12.75">
      <c r="A43" s="79">
        <v>51.02</v>
      </c>
      <c r="B43" s="46" t="s">
        <v>1</v>
      </c>
      <c r="C43" s="47">
        <v>80</v>
      </c>
      <c r="D43" s="59">
        <v>0</v>
      </c>
      <c r="E43" s="50">
        <v>80</v>
      </c>
      <c r="F43" s="47"/>
      <c r="G43" s="47"/>
      <c r="H43" s="47"/>
      <c r="I43" s="47"/>
      <c r="J43" s="47"/>
    </row>
    <row r="44" spans="1:10" ht="12.75">
      <c r="A44" s="79">
        <v>70.02</v>
      </c>
      <c r="B44" s="46"/>
      <c r="C44" s="47">
        <v>200</v>
      </c>
      <c r="D44" s="59">
        <v>0</v>
      </c>
      <c r="E44" s="50">
        <v>200</v>
      </c>
      <c r="F44" s="47"/>
      <c r="G44" s="47"/>
      <c r="H44" s="47"/>
      <c r="I44" s="47"/>
      <c r="J44" s="47"/>
    </row>
    <row r="45" spans="1:10" ht="12.75">
      <c r="A45" s="110" t="s">
        <v>23</v>
      </c>
      <c r="B45" s="46" t="s">
        <v>1</v>
      </c>
      <c r="C45" s="63">
        <f>C46+C47+C48+C49+C50+C51</f>
        <v>1331.1100000000001</v>
      </c>
      <c r="D45" s="63">
        <f>D46+D47+D48+D49+D50+D51</f>
        <v>80</v>
      </c>
      <c r="E45" s="63">
        <f>E46+E47+E48+E49+E50+E51</f>
        <v>1251.1100000000001</v>
      </c>
      <c r="F45" s="47"/>
      <c r="G45" s="47"/>
      <c r="H45" s="47"/>
      <c r="I45" s="47"/>
      <c r="J45" s="47"/>
    </row>
    <row r="46" spans="1:10" ht="12.75">
      <c r="A46" s="110">
        <v>51.02</v>
      </c>
      <c r="B46" s="131" t="s">
        <v>1</v>
      </c>
      <c r="C46" s="63">
        <v>150</v>
      </c>
      <c r="D46" s="86">
        <v>80</v>
      </c>
      <c r="E46" s="63">
        <v>70</v>
      </c>
      <c r="F46" s="47"/>
      <c r="G46" s="47"/>
      <c r="H46" s="47"/>
      <c r="I46" s="47"/>
      <c r="J46" s="47"/>
    </row>
    <row r="47" spans="1:10" ht="12.75">
      <c r="A47" s="110">
        <v>65.02</v>
      </c>
      <c r="B47" s="131"/>
      <c r="C47" s="63">
        <v>47</v>
      </c>
      <c r="D47" s="86">
        <v>0</v>
      </c>
      <c r="E47" s="63">
        <v>47</v>
      </c>
      <c r="F47" s="47"/>
      <c r="G47" s="47"/>
      <c r="H47" s="47"/>
      <c r="I47" s="47"/>
      <c r="J47" s="47"/>
    </row>
    <row r="48" spans="1:10" ht="12.75">
      <c r="A48" s="110">
        <v>67.02</v>
      </c>
      <c r="B48" s="131"/>
      <c r="C48" s="63">
        <v>86</v>
      </c>
      <c r="D48" s="86">
        <v>0</v>
      </c>
      <c r="E48" s="63">
        <v>86</v>
      </c>
      <c r="F48" s="47"/>
      <c r="G48" s="47"/>
      <c r="H48" s="47"/>
      <c r="I48" s="47"/>
      <c r="J48" s="47"/>
    </row>
    <row r="49" spans="1:10" ht="12.75">
      <c r="A49" s="110">
        <v>70.02</v>
      </c>
      <c r="B49" s="131"/>
      <c r="C49" s="63">
        <v>469</v>
      </c>
      <c r="D49" s="86">
        <v>0</v>
      </c>
      <c r="E49" s="63">
        <v>469</v>
      </c>
      <c r="F49" s="47"/>
      <c r="G49" s="47"/>
      <c r="H49" s="47"/>
      <c r="I49" s="47"/>
      <c r="J49" s="47"/>
    </row>
    <row r="50" spans="1:10" ht="12.75">
      <c r="A50" s="110">
        <v>83.02</v>
      </c>
      <c r="B50" s="131"/>
      <c r="C50" s="63">
        <v>100</v>
      </c>
      <c r="D50" s="86">
        <v>0</v>
      </c>
      <c r="E50" s="63">
        <v>100</v>
      </c>
      <c r="F50" s="47"/>
      <c r="G50" s="47"/>
      <c r="H50" s="47"/>
      <c r="I50" s="47"/>
      <c r="J50" s="47"/>
    </row>
    <row r="51" spans="1:10" ht="12.75">
      <c r="A51" s="110">
        <v>84.02</v>
      </c>
      <c r="B51" s="131"/>
      <c r="C51" s="63">
        <v>479.11</v>
      </c>
      <c r="D51" s="86">
        <v>0</v>
      </c>
      <c r="E51" s="63">
        <v>479.11</v>
      </c>
      <c r="F51" s="47"/>
      <c r="G51" s="47"/>
      <c r="H51" s="47"/>
      <c r="I51" s="47"/>
      <c r="J51" s="47"/>
    </row>
    <row r="52" spans="1:10" ht="12.75">
      <c r="A52" s="130" t="s">
        <v>46</v>
      </c>
      <c r="B52" s="46" t="s">
        <v>1</v>
      </c>
      <c r="C52" s="47">
        <v>0</v>
      </c>
      <c r="D52" s="59">
        <v>0</v>
      </c>
      <c r="E52" s="47">
        <v>0</v>
      </c>
      <c r="F52" s="47"/>
      <c r="G52" s="47"/>
      <c r="H52" s="47"/>
      <c r="I52" s="47"/>
      <c r="J52" s="47"/>
    </row>
    <row r="53" spans="1:10" ht="12.75">
      <c r="A53" s="47" t="s">
        <v>25</v>
      </c>
      <c r="B53" s="46" t="s">
        <v>1</v>
      </c>
      <c r="C53" s="63">
        <f>C54+C55+C56</f>
        <v>2209.3900000000003</v>
      </c>
      <c r="D53" s="63">
        <f>D54+D55+D56</f>
        <v>103.35</v>
      </c>
      <c r="E53" s="63">
        <f>E54+E55+E56</f>
        <v>1166.3</v>
      </c>
      <c r="F53" s="63">
        <f>F54+F55+F56</f>
        <v>939.74</v>
      </c>
      <c r="G53" s="47"/>
      <c r="H53" s="47"/>
      <c r="I53" s="47"/>
      <c r="J53" s="47"/>
    </row>
    <row r="54" spans="1:10" ht="12.75">
      <c r="A54" s="79">
        <v>65.02</v>
      </c>
      <c r="B54" s="46"/>
      <c r="C54" s="47">
        <v>30</v>
      </c>
      <c r="D54" s="59">
        <v>0</v>
      </c>
      <c r="E54" s="47">
        <v>30</v>
      </c>
      <c r="F54" s="47"/>
      <c r="G54" s="47"/>
      <c r="H54" s="47"/>
      <c r="I54" s="47"/>
      <c r="J54" s="47"/>
    </row>
    <row r="55" spans="1:10" ht="12.75">
      <c r="A55" s="79" t="s">
        <v>91</v>
      </c>
      <c r="B55" s="46"/>
      <c r="C55" s="63">
        <v>2123.09</v>
      </c>
      <c r="D55" s="59">
        <v>103.35</v>
      </c>
      <c r="E55" s="63">
        <v>1080</v>
      </c>
      <c r="F55" s="47">
        <v>939.74</v>
      </c>
      <c r="G55" s="47"/>
      <c r="H55" s="47"/>
      <c r="I55" s="47"/>
      <c r="J55" s="47"/>
    </row>
    <row r="56" spans="1:10" ht="12.75">
      <c r="A56" s="110">
        <v>67.02</v>
      </c>
      <c r="B56" s="46"/>
      <c r="C56" s="47">
        <v>56.3</v>
      </c>
      <c r="D56" s="59">
        <v>0</v>
      </c>
      <c r="E56" s="47">
        <v>56.3</v>
      </c>
      <c r="F56" s="47"/>
      <c r="G56" s="47"/>
      <c r="H56" s="47"/>
      <c r="I56" s="47"/>
      <c r="J56" s="47"/>
    </row>
    <row r="57" spans="1:10" ht="12.75">
      <c r="A57" s="123"/>
      <c r="B57" s="68"/>
      <c r="C57" s="69"/>
      <c r="D57" s="33"/>
      <c r="E57" s="69"/>
      <c r="F57" s="69"/>
      <c r="G57" s="69"/>
      <c r="H57" s="69"/>
      <c r="I57" s="69"/>
      <c r="J57" s="69"/>
    </row>
    <row r="58" spans="1:10" ht="11.25" customHeight="1">
      <c r="A58" s="69"/>
      <c r="B58" s="68"/>
      <c r="C58" s="69"/>
      <c r="D58" s="33"/>
      <c r="E58" s="69"/>
      <c r="F58" s="69"/>
      <c r="G58" s="69"/>
      <c r="H58" s="69"/>
      <c r="I58" s="69"/>
      <c r="J58" s="69"/>
    </row>
    <row r="59" spans="1:10" ht="11.25" customHeight="1">
      <c r="A59" s="178" t="s">
        <v>17</v>
      </c>
      <c r="B59" s="179"/>
      <c r="C59" s="179"/>
      <c r="D59" s="179"/>
      <c r="E59" s="179"/>
      <c r="F59" s="179"/>
      <c r="G59" s="179"/>
      <c r="H59" s="179"/>
      <c r="I59" s="179"/>
      <c r="J59" s="180"/>
    </row>
    <row r="60" spans="1:10" ht="11.25" customHeight="1">
      <c r="A60" s="181" t="s">
        <v>9</v>
      </c>
      <c r="B60" s="182"/>
      <c r="C60" s="182"/>
      <c r="D60" s="182"/>
      <c r="E60" s="182"/>
      <c r="F60" s="182"/>
      <c r="G60" s="182"/>
      <c r="H60" s="182"/>
      <c r="I60" s="182"/>
      <c r="J60" s="183"/>
    </row>
    <row r="61" spans="1:10" ht="12.75">
      <c r="A61" s="15" t="s">
        <v>16</v>
      </c>
      <c r="B61" s="43" t="s">
        <v>1</v>
      </c>
      <c r="C61" s="15">
        <f>SUM(C63+C72)</f>
        <v>33745.020000000004</v>
      </c>
      <c r="D61" s="15">
        <f>SUM(D63+D72)</f>
        <v>23411.91</v>
      </c>
      <c r="E61" s="15">
        <f>SUM(E63+E72)</f>
        <v>7268.3</v>
      </c>
      <c r="F61" s="15">
        <f>SUM(F63+F72)</f>
        <v>3064.81</v>
      </c>
      <c r="G61" s="15"/>
      <c r="H61" s="15"/>
      <c r="I61" s="15"/>
      <c r="J61" s="17"/>
    </row>
    <row r="62" spans="1:10" ht="15" customHeight="1" thickBot="1">
      <c r="A62" s="18"/>
      <c r="B62" s="19"/>
      <c r="C62" s="18"/>
      <c r="D62" s="97"/>
      <c r="E62" s="18"/>
      <c r="F62" s="18"/>
      <c r="G62" s="18"/>
      <c r="H62" s="18"/>
      <c r="I62" s="18"/>
      <c r="J62" s="13"/>
    </row>
    <row r="63" spans="1:10" ht="12.75">
      <c r="A63" s="28" t="s">
        <v>21</v>
      </c>
      <c r="B63" s="82" t="s">
        <v>1</v>
      </c>
      <c r="C63" s="2">
        <f>SUM(C65+C69)</f>
        <v>12905.02</v>
      </c>
      <c r="D63" s="2">
        <f>SUM(D65+D69)</f>
        <v>12667.91</v>
      </c>
      <c r="E63" s="2">
        <f>SUM(E65+E69)</f>
        <v>170.3</v>
      </c>
      <c r="F63" s="2">
        <f>SUM(F65+F69)</f>
        <v>66.81</v>
      </c>
      <c r="G63" s="2"/>
      <c r="H63" s="2"/>
      <c r="I63" s="2"/>
      <c r="J63" s="5"/>
    </row>
    <row r="64" spans="1:10" ht="12.75">
      <c r="A64" s="20" t="s">
        <v>13</v>
      </c>
      <c r="B64" s="9"/>
      <c r="C64" s="3"/>
      <c r="D64" s="98"/>
      <c r="E64" s="3"/>
      <c r="F64" s="3"/>
      <c r="G64" s="3"/>
      <c r="H64" s="3"/>
      <c r="I64" s="3"/>
      <c r="J64" s="6"/>
    </row>
    <row r="65" spans="1:10" ht="12.75">
      <c r="A65" s="45" t="s">
        <v>39</v>
      </c>
      <c r="B65" s="36" t="s">
        <v>1</v>
      </c>
      <c r="C65" s="37">
        <f>C67</f>
        <v>11355</v>
      </c>
      <c r="D65" s="37">
        <f>D67</f>
        <v>11338.1</v>
      </c>
      <c r="E65" s="37">
        <f>E67</f>
        <v>16.9</v>
      </c>
      <c r="F65" s="37"/>
      <c r="G65" s="15"/>
      <c r="H65" s="15"/>
      <c r="I65" s="15"/>
      <c r="J65" s="17"/>
    </row>
    <row r="66" spans="1:10" ht="12.75">
      <c r="A66" s="165" t="s">
        <v>50</v>
      </c>
      <c r="B66" s="41"/>
      <c r="C66" s="40"/>
      <c r="D66" s="103"/>
      <c r="E66" s="95"/>
      <c r="F66" s="37"/>
      <c r="G66" s="15"/>
      <c r="H66" s="15"/>
      <c r="I66" s="15"/>
      <c r="J66" s="17"/>
    </row>
    <row r="67" spans="1:10" ht="12.75">
      <c r="A67" s="70">
        <v>84.02</v>
      </c>
      <c r="B67" s="46"/>
      <c r="C67" s="37">
        <v>11355</v>
      </c>
      <c r="D67" s="57">
        <v>11338.1</v>
      </c>
      <c r="E67" s="94">
        <v>16.9</v>
      </c>
      <c r="F67" s="47"/>
      <c r="G67" s="47"/>
      <c r="H67" s="47"/>
      <c r="I67" s="47"/>
      <c r="J67" s="47"/>
    </row>
    <row r="68" spans="1:10" ht="12.75">
      <c r="A68" s="35"/>
      <c r="B68" s="16"/>
      <c r="C68" s="51"/>
      <c r="D68" s="90"/>
      <c r="E68" s="51"/>
      <c r="F68" s="20"/>
      <c r="G68" s="20"/>
      <c r="H68" s="20"/>
      <c r="I68" s="20"/>
      <c r="J68" s="22"/>
    </row>
    <row r="69" spans="1:10" ht="15" customHeight="1">
      <c r="A69" s="48" t="s">
        <v>32</v>
      </c>
      <c r="B69" s="43" t="s">
        <v>1</v>
      </c>
      <c r="C69" s="37">
        <f>SUM(C70:C70)</f>
        <v>1550.02</v>
      </c>
      <c r="D69" s="57">
        <f>SUM(D70:D70)</f>
        <v>1329.81</v>
      </c>
      <c r="E69" s="37">
        <f>SUM(E70:E70)</f>
        <v>153.4</v>
      </c>
      <c r="F69" s="63">
        <f>F70</f>
        <v>66.81</v>
      </c>
      <c r="G69" s="70"/>
      <c r="H69" s="70"/>
      <c r="I69" s="70"/>
      <c r="J69" s="70"/>
    </row>
    <row r="70" spans="1:10" ht="15" customHeight="1">
      <c r="A70" s="49" t="s">
        <v>57</v>
      </c>
      <c r="B70" s="46" t="s">
        <v>1</v>
      </c>
      <c r="C70" s="50">
        <v>1550.02</v>
      </c>
      <c r="D70" s="60">
        <v>1329.81</v>
      </c>
      <c r="E70" s="50">
        <v>153.4</v>
      </c>
      <c r="F70" s="130">
        <v>66.81</v>
      </c>
      <c r="G70" s="145"/>
      <c r="H70" s="145"/>
      <c r="I70" s="145"/>
      <c r="J70" s="145"/>
    </row>
    <row r="71" spans="1:10" ht="15" customHeight="1">
      <c r="A71" s="20"/>
      <c r="B71" s="21"/>
      <c r="C71" s="53"/>
      <c r="D71" s="53"/>
      <c r="E71" s="53"/>
      <c r="F71" s="147"/>
      <c r="G71" s="145"/>
      <c r="H71" s="145"/>
      <c r="I71" s="145"/>
      <c r="J71" s="145"/>
    </row>
    <row r="72" spans="1:10" ht="15" customHeight="1">
      <c r="A72" s="91" t="s">
        <v>68</v>
      </c>
      <c r="B72" s="62" t="s">
        <v>1</v>
      </c>
      <c r="C72" s="63">
        <f>C73</f>
        <v>20840</v>
      </c>
      <c r="D72" s="63">
        <f>D73</f>
        <v>10744</v>
      </c>
      <c r="E72" s="63">
        <f>E73</f>
        <v>7098</v>
      </c>
      <c r="F72">
        <f>F73</f>
        <v>2998</v>
      </c>
      <c r="G72" s="145"/>
      <c r="H72" s="145"/>
      <c r="I72" s="145"/>
      <c r="J72" s="145"/>
    </row>
    <row r="73" spans="1:10" ht="12.75">
      <c r="A73" s="70">
        <v>70.02</v>
      </c>
      <c r="B73" s="131" t="s">
        <v>1</v>
      </c>
      <c r="C73" s="130">
        <v>20840</v>
      </c>
      <c r="D73" s="130">
        <v>10744</v>
      </c>
      <c r="E73" s="130">
        <v>7098</v>
      </c>
      <c r="F73" s="130">
        <v>2998</v>
      </c>
      <c r="G73" s="78"/>
      <c r="H73" s="78"/>
      <c r="I73" s="78"/>
      <c r="J73" s="78"/>
    </row>
    <row r="74" spans="1:10" ht="12.75">
      <c r="A74" s="94"/>
      <c r="B74" s="146"/>
      <c r="C74" s="147"/>
      <c r="D74" s="147"/>
      <c r="E74" s="147"/>
      <c r="F74" s="149"/>
      <c r="G74" s="145"/>
      <c r="H74" s="145"/>
      <c r="I74" s="145"/>
      <c r="J74" s="145"/>
    </row>
    <row r="75" spans="1:10" ht="12.75">
      <c r="A75" s="130"/>
      <c r="B75" s="131"/>
      <c r="C75" s="130"/>
      <c r="D75" s="133"/>
      <c r="E75" s="130"/>
      <c r="F75" s="47"/>
      <c r="G75" s="63"/>
      <c r="H75" s="63"/>
      <c r="I75" s="63"/>
      <c r="J75" s="63"/>
    </row>
    <row r="76" spans="1:10" ht="12.75">
      <c r="A76" s="140" t="s">
        <v>18</v>
      </c>
      <c r="B76" s="141"/>
      <c r="C76" s="141"/>
      <c r="D76" s="141"/>
      <c r="E76" s="141"/>
      <c r="F76" s="144"/>
      <c r="G76" s="148"/>
      <c r="H76" s="148"/>
      <c r="I76" s="148"/>
      <c r="J76" s="148"/>
    </row>
    <row r="77" spans="1:10" ht="14.25" customHeight="1">
      <c r="A77" s="137" t="s">
        <v>9</v>
      </c>
      <c r="B77" s="138"/>
      <c r="C77" s="138"/>
      <c r="D77" s="138"/>
      <c r="E77" s="138"/>
      <c r="F77" s="47"/>
      <c r="G77" s="34"/>
      <c r="H77" s="34"/>
      <c r="I77" s="34"/>
      <c r="J77" s="34"/>
    </row>
    <row r="78" spans="1:10" s="39" customFormat="1" ht="12" customHeight="1">
      <c r="A78" s="47" t="s">
        <v>16</v>
      </c>
      <c r="B78" s="52" t="s">
        <v>1</v>
      </c>
      <c r="C78" s="63">
        <f aca="true" t="shared" si="0" ref="C78:E79">C79</f>
        <v>485.77000000000004</v>
      </c>
      <c r="D78" s="63">
        <f t="shared" si="0"/>
        <v>0</v>
      </c>
      <c r="E78" s="63">
        <f t="shared" si="0"/>
        <v>485.77000000000004</v>
      </c>
      <c r="F78" s="47"/>
      <c r="G78" s="34"/>
      <c r="H78" s="34"/>
      <c r="I78" s="34"/>
      <c r="J78" s="34"/>
    </row>
    <row r="79" spans="1:10" s="81" customFormat="1" ht="12.75">
      <c r="A79" s="120" t="s">
        <v>21</v>
      </c>
      <c r="B79" s="111" t="s">
        <v>1</v>
      </c>
      <c r="C79" s="78">
        <f t="shared" si="0"/>
        <v>485.77000000000004</v>
      </c>
      <c r="D79" s="78">
        <f t="shared" si="0"/>
        <v>0</v>
      </c>
      <c r="E79" s="78">
        <f t="shared" si="0"/>
        <v>485.77000000000004</v>
      </c>
      <c r="F79" s="47"/>
      <c r="G79" s="34"/>
      <c r="H79" s="34"/>
      <c r="I79" s="34"/>
      <c r="J79" s="34"/>
    </row>
    <row r="80" spans="1:10" s="81" customFormat="1" ht="12.75">
      <c r="A80" s="61" t="s">
        <v>32</v>
      </c>
      <c r="B80" s="52" t="s">
        <v>1</v>
      </c>
      <c r="C80" s="63">
        <f>(C82+C83+C84)</f>
        <v>485.77000000000004</v>
      </c>
      <c r="D80" s="63">
        <f>(D82+D83+D84)</f>
        <v>0</v>
      </c>
      <c r="E80" s="63">
        <f>(E82+E83+E84)</f>
        <v>485.77000000000004</v>
      </c>
      <c r="F80" s="34"/>
      <c r="G80" s="47"/>
      <c r="H80" s="47"/>
      <c r="I80" s="47"/>
      <c r="J80" s="47"/>
    </row>
    <row r="81" spans="1:10" s="80" customFormat="1" ht="12.75">
      <c r="A81" s="61" t="s">
        <v>40</v>
      </c>
      <c r="B81" s="52"/>
      <c r="C81" s="47"/>
      <c r="D81" s="59"/>
      <c r="E81" s="47"/>
      <c r="F81" s="34"/>
      <c r="G81" s="142"/>
      <c r="H81" s="142"/>
      <c r="I81" s="142"/>
      <c r="J81" s="143"/>
    </row>
    <row r="82" spans="1:10" s="25" customFormat="1" ht="12.75">
      <c r="A82" s="55">
        <v>51.02</v>
      </c>
      <c r="B82" s="46" t="s">
        <v>1</v>
      </c>
      <c r="C82" s="47">
        <v>26.3</v>
      </c>
      <c r="D82" s="59">
        <v>0</v>
      </c>
      <c r="E82" s="47">
        <v>26.3</v>
      </c>
      <c r="F82" s="34"/>
      <c r="G82" s="138"/>
      <c r="H82" s="138"/>
      <c r="I82" s="138"/>
      <c r="J82" s="139"/>
    </row>
    <row r="83" spans="1:10" s="25" customFormat="1" ht="12" customHeight="1">
      <c r="A83" s="117">
        <v>70.02</v>
      </c>
      <c r="B83" s="24" t="s">
        <v>1</v>
      </c>
      <c r="C83" s="34">
        <v>80</v>
      </c>
      <c r="D83" s="102">
        <v>0</v>
      </c>
      <c r="E83" s="34">
        <v>80</v>
      </c>
      <c r="F83" s="34"/>
      <c r="G83" s="63"/>
      <c r="H83" s="63"/>
      <c r="I83" s="63"/>
      <c r="J83" s="63"/>
    </row>
    <row r="84" spans="1:10" s="25" customFormat="1" ht="12" customHeight="1">
      <c r="A84" s="117">
        <v>84.02</v>
      </c>
      <c r="B84" s="24" t="s">
        <v>1</v>
      </c>
      <c r="C84" s="34">
        <v>379.47</v>
      </c>
      <c r="D84" s="102">
        <v>0</v>
      </c>
      <c r="E84" s="34">
        <v>379.47</v>
      </c>
      <c r="F84" s="34"/>
      <c r="G84" s="63"/>
      <c r="H84" s="63"/>
      <c r="I84" s="63"/>
      <c r="J84" s="63"/>
    </row>
    <row r="85" spans="1:10" ht="12.75">
      <c r="A85" s="50"/>
      <c r="B85" s="46"/>
      <c r="C85" s="47"/>
      <c r="D85" s="59"/>
      <c r="E85" s="47"/>
      <c r="F85" s="122"/>
      <c r="G85" s="78"/>
      <c r="H85" s="78"/>
      <c r="I85" s="78"/>
      <c r="J85" s="78"/>
    </row>
    <row r="86" spans="1:10" ht="12.75">
      <c r="A86" s="140" t="s">
        <v>19</v>
      </c>
      <c r="B86" s="141"/>
      <c r="C86" s="141"/>
      <c r="D86" s="141"/>
      <c r="E86" s="141"/>
      <c r="F86" s="144"/>
      <c r="G86" s="144"/>
      <c r="H86" s="144"/>
      <c r="I86" s="144"/>
      <c r="J86" s="144"/>
    </row>
    <row r="87" spans="1:10" ht="12.75">
      <c r="A87" s="137" t="s">
        <v>9</v>
      </c>
      <c r="B87" s="138"/>
      <c r="C87" s="138"/>
      <c r="D87" s="138"/>
      <c r="E87" s="138"/>
      <c r="F87" s="3"/>
      <c r="G87" s="78"/>
      <c r="H87" s="78"/>
      <c r="I87" s="78"/>
      <c r="J87" s="78"/>
    </row>
    <row r="88" spans="1:10" ht="12.75">
      <c r="A88" s="63" t="s">
        <v>16</v>
      </c>
      <c r="B88" s="62" t="s">
        <v>1</v>
      </c>
      <c r="C88" s="63">
        <f>SUM(C89+C102+C105)</f>
        <v>3820.5</v>
      </c>
      <c r="D88" s="63">
        <f>SUM(D89+D102+D105)</f>
        <v>80</v>
      </c>
      <c r="E88" s="63">
        <f>SUM(E89+E102+E105)</f>
        <v>2517.41</v>
      </c>
      <c r="F88" s="78"/>
      <c r="G88" s="47"/>
      <c r="H88" s="47"/>
      <c r="I88" s="47"/>
      <c r="J88" s="47"/>
    </row>
    <row r="89" spans="1:10" ht="12.75">
      <c r="A89" s="28" t="s">
        <v>21</v>
      </c>
      <c r="B89" s="82" t="s">
        <v>1</v>
      </c>
      <c r="C89" s="2">
        <f>(C94+C91)</f>
        <v>1931.08</v>
      </c>
      <c r="D89" s="2">
        <f>(D94)</f>
        <v>0</v>
      </c>
      <c r="E89" s="2">
        <f>(E94)</f>
        <v>1577.4099999999999</v>
      </c>
      <c r="F89" s="78"/>
      <c r="G89" s="47"/>
      <c r="H89" s="47"/>
      <c r="I89" s="47"/>
      <c r="J89" s="47"/>
    </row>
    <row r="90" spans="1:10" ht="12.75">
      <c r="A90" s="47" t="s">
        <v>13</v>
      </c>
      <c r="B90" s="4"/>
      <c r="C90" s="78"/>
      <c r="D90" s="77"/>
      <c r="E90" s="78"/>
      <c r="F90" s="78"/>
      <c r="G90" s="47"/>
      <c r="H90" s="47"/>
      <c r="I90" s="47"/>
      <c r="J90" s="47"/>
    </row>
    <row r="91" spans="1:10" ht="12.75">
      <c r="A91" s="63" t="s">
        <v>89</v>
      </c>
      <c r="B91" s="62" t="s">
        <v>1</v>
      </c>
      <c r="C91" s="63">
        <f>C92</f>
        <v>353.67</v>
      </c>
      <c r="D91" s="63">
        <f>D92</f>
        <v>103.35</v>
      </c>
      <c r="E91" s="63">
        <f>E92</f>
        <v>180</v>
      </c>
      <c r="F91" s="47"/>
      <c r="G91" s="47"/>
      <c r="H91" s="47"/>
      <c r="I91" s="47"/>
      <c r="J91" s="47"/>
    </row>
    <row r="92" spans="1:10" ht="12.75">
      <c r="A92" s="83">
        <v>67.02</v>
      </c>
      <c r="B92" s="46" t="s">
        <v>1</v>
      </c>
      <c r="C92" s="50">
        <v>353.67</v>
      </c>
      <c r="D92" s="60">
        <v>103.35</v>
      </c>
      <c r="E92" s="50">
        <v>180</v>
      </c>
      <c r="F92" s="63">
        <v>70.32</v>
      </c>
      <c r="G92" s="47"/>
      <c r="H92" s="47"/>
      <c r="I92" s="47"/>
      <c r="J92" s="47"/>
    </row>
    <row r="93" spans="1:10" ht="15" customHeight="1">
      <c r="A93" s="15"/>
      <c r="B93" s="8"/>
      <c r="C93" s="2"/>
      <c r="D93" s="160"/>
      <c r="E93" s="2"/>
      <c r="F93" s="2"/>
      <c r="G93" s="47"/>
      <c r="H93" s="47"/>
      <c r="I93" s="47"/>
      <c r="J93" s="47"/>
    </row>
    <row r="94" spans="1:10" ht="15" customHeight="1">
      <c r="A94" s="56" t="s">
        <v>41</v>
      </c>
      <c r="B94" s="36" t="s">
        <v>1</v>
      </c>
      <c r="C94" s="37">
        <f>SUM(C95:C100)</f>
        <v>1577.4099999999999</v>
      </c>
      <c r="D94" s="37">
        <f>SUM(D95:D100)</f>
        <v>0</v>
      </c>
      <c r="E94" s="37">
        <f>SUM(E95:E100)</f>
        <v>1577.4099999999999</v>
      </c>
      <c r="F94" s="20"/>
      <c r="G94" s="50"/>
      <c r="H94" s="50"/>
      <c r="I94" s="50"/>
      <c r="J94" s="50"/>
    </row>
    <row r="95" spans="1:10" ht="12.75">
      <c r="A95" s="49">
        <v>51.02</v>
      </c>
      <c r="B95" s="46" t="s">
        <v>1</v>
      </c>
      <c r="C95" s="47">
        <v>110</v>
      </c>
      <c r="D95" s="59">
        <v>0</v>
      </c>
      <c r="E95" s="47">
        <v>110</v>
      </c>
      <c r="F95" s="20"/>
      <c r="G95" s="47"/>
      <c r="H95" s="47"/>
      <c r="I95" s="47"/>
      <c r="J95" s="47"/>
    </row>
    <row r="96" spans="1:10" ht="12.75">
      <c r="A96" s="119">
        <v>65.02</v>
      </c>
      <c r="B96" s="21" t="s">
        <v>1</v>
      </c>
      <c r="C96" s="20">
        <v>77</v>
      </c>
      <c r="D96" s="58">
        <v>0</v>
      </c>
      <c r="E96" s="20">
        <v>77</v>
      </c>
      <c r="F96" s="50"/>
      <c r="G96" s="15"/>
      <c r="H96" s="15"/>
      <c r="I96" s="15"/>
      <c r="J96" s="17"/>
    </row>
    <row r="97" spans="1:10" ht="12.75">
      <c r="A97" s="83">
        <v>67.02</v>
      </c>
      <c r="B97" s="46" t="s">
        <v>1</v>
      </c>
      <c r="C97" s="50">
        <v>142.3</v>
      </c>
      <c r="D97" s="60">
        <v>0</v>
      </c>
      <c r="E97" s="50">
        <v>142.3</v>
      </c>
      <c r="F97" s="47"/>
      <c r="G97" s="20"/>
      <c r="H97" s="20"/>
      <c r="I97" s="20"/>
      <c r="J97" s="22"/>
    </row>
    <row r="98" spans="1:10" ht="12.75">
      <c r="A98" s="83">
        <v>70.02</v>
      </c>
      <c r="B98" s="52" t="s">
        <v>1</v>
      </c>
      <c r="C98" s="50">
        <v>669</v>
      </c>
      <c r="D98" s="60">
        <v>0</v>
      </c>
      <c r="E98" s="50">
        <v>669</v>
      </c>
      <c r="F98" s="47"/>
      <c r="G98" s="71"/>
      <c r="H98" s="71"/>
      <c r="I98" s="71"/>
      <c r="J98" s="108"/>
    </row>
    <row r="99" spans="1:10" ht="12.75">
      <c r="A99" s="55">
        <v>83.02</v>
      </c>
      <c r="B99" s="46" t="s">
        <v>1</v>
      </c>
      <c r="C99" s="47">
        <v>100</v>
      </c>
      <c r="D99" s="59">
        <v>0</v>
      </c>
      <c r="E99" s="47">
        <v>100</v>
      </c>
      <c r="F99" s="15"/>
      <c r="G99" s="20"/>
      <c r="H99" s="20"/>
      <c r="I99" s="20"/>
      <c r="J99" s="22"/>
    </row>
    <row r="100" spans="1:10" ht="12.75">
      <c r="A100" s="49">
        <v>84.02</v>
      </c>
      <c r="B100" s="52" t="s">
        <v>1</v>
      </c>
      <c r="C100" s="47">
        <v>479.11</v>
      </c>
      <c r="D100" s="59">
        <v>0</v>
      </c>
      <c r="E100" s="47">
        <v>479.11</v>
      </c>
      <c r="F100" s="20"/>
      <c r="G100" s="161"/>
      <c r="H100" s="161"/>
      <c r="I100" s="161"/>
      <c r="J100" s="161"/>
    </row>
    <row r="101" spans="1:10" ht="12.75">
      <c r="A101" s="49"/>
      <c r="B101" s="52"/>
      <c r="C101" s="47"/>
      <c r="D101" s="59"/>
      <c r="E101" s="47"/>
      <c r="F101" s="20"/>
      <c r="G101" s="161"/>
      <c r="H101" s="161"/>
      <c r="I101" s="161"/>
      <c r="J101" s="161"/>
    </row>
    <row r="102" spans="1:10" ht="12.75">
      <c r="A102" s="126" t="s">
        <v>76</v>
      </c>
      <c r="B102" s="62" t="s">
        <v>1</v>
      </c>
      <c r="C102" s="63">
        <f>C103</f>
        <v>1769.42</v>
      </c>
      <c r="D102" s="63">
        <f>D103</f>
        <v>0</v>
      </c>
      <c r="E102" s="63">
        <f>E103</f>
        <v>900</v>
      </c>
      <c r="F102" s="63">
        <f>F103</f>
        <v>869.42</v>
      </c>
      <c r="G102" s="63"/>
      <c r="H102" s="63"/>
      <c r="I102" s="63"/>
      <c r="J102" s="63"/>
    </row>
    <row r="103" spans="1:10" s="25" customFormat="1" ht="12.75">
      <c r="A103" s="61" t="s">
        <v>92</v>
      </c>
      <c r="B103" s="62" t="s">
        <v>1</v>
      </c>
      <c r="C103" s="63">
        <v>1769.42</v>
      </c>
      <c r="D103" s="63">
        <v>0</v>
      </c>
      <c r="E103" s="63">
        <v>900</v>
      </c>
      <c r="F103" s="47">
        <v>869.42</v>
      </c>
      <c r="G103" s="63"/>
      <c r="H103" s="63"/>
      <c r="I103" s="63"/>
      <c r="J103" s="63"/>
    </row>
    <row r="104" spans="1:10" ht="12.75">
      <c r="A104" s="162"/>
      <c r="B104" s="54"/>
      <c r="C104" s="53"/>
      <c r="D104" s="100"/>
      <c r="E104" s="53"/>
      <c r="F104" s="138"/>
      <c r="G104" s="78"/>
      <c r="H104" s="78"/>
      <c r="I104" s="78"/>
      <c r="J104" s="78"/>
    </row>
    <row r="105" spans="1:10" ht="12.75">
      <c r="A105" s="162" t="s">
        <v>68</v>
      </c>
      <c r="B105" s="166" t="s">
        <v>1</v>
      </c>
      <c r="C105" s="53">
        <v>120</v>
      </c>
      <c r="D105" s="100">
        <v>80</v>
      </c>
      <c r="E105" s="53">
        <v>40</v>
      </c>
      <c r="F105" s="156"/>
      <c r="G105" s="78"/>
      <c r="H105" s="78"/>
      <c r="I105" s="78"/>
      <c r="J105" s="78"/>
    </row>
    <row r="106" spans="1:10" ht="12.75">
      <c r="A106" s="167">
        <v>51.02</v>
      </c>
      <c r="B106" s="54"/>
      <c r="C106" s="53">
        <v>120</v>
      </c>
      <c r="D106" s="100">
        <v>80</v>
      </c>
      <c r="E106" s="53">
        <v>40</v>
      </c>
      <c r="F106" s="156"/>
      <c r="G106" s="78"/>
      <c r="H106" s="78"/>
      <c r="I106" s="78"/>
      <c r="J106" s="78"/>
    </row>
    <row r="107" spans="1:10" ht="12.75">
      <c r="A107" s="20"/>
      <c r="B107" s="21"/>
      <c r="C107" s="20"/>
      <c r="D107" s="58"/>
      <c r="E107" s="20"/>
      <c r="F107" s="37"/>
      <c r="G107" s="78"/>
      <c r="H107" s="78"/>
      <c r="I107" s="78"/>
      <c r="J107" s="78"/>
    </row>
    <row r="108" spans="1:10" ht="12.75">
      <c r="A108" s="135" t="s">
        <v>22</v>
      </c>
      <c r="B108" s="136"/>
      <c r="C108" s="136"/>
      <c r="D108" s="136"/>
      <c r="E108" s="136"/>
      <c r="F108" s="144"/>
      <c r="G108" s="144"/>
      <c r="H108" s="144"/>
      <c r="I108" s="144"/>
      <c r="J108" s="144"/>
    </row>
    <row r="109" spans="1:10" ht="12.75">
      <c r="A109" s="137" t="s">
        <v>9</v>
      </c>
      <c r="B109" s="138"/>
      <c r="C109" s="159">
        <f>C110</f>
        <v>280</v>
      </c>
      <c r="D109" s="159">
        <f>D110</f>
        <v>0</v>
      </c>
      <c r="E109" s="159">
        <f>E110</f>
        <v>280</v>
      </c>
      <c r="F109" s="78"/>
      <c r="G109" s="78"/>
      <c r="H109" s="78"/>
      <c r="I109" s="78"/>
      <c r="J109" s="78"/>
    </row>
    <row r="110" spans="1:10" ht="12.75">
      <c r="A110" s="37" t="s">
        <v>16</v>
      </c>
      <c r="B110" s="36" t="s">
        <v>1</v>
      </c>
      <c r="C110" s="37">
        <f>SUM(C112)</f>
        <v>280</v>
      </c>
      <c r="D110" s="37">
        <f>SUM(D112)</f>
        <v>0</v>
      </c>
      <c r="E110" s="37">
        <f>SUM(E112)</f>
        <v>280</v>
      </c>
      <c r="F110" s="78"/>
      <c r="G110" s="78"/>
      <c r="H110" s="78"/>
      <c r="I110" s="78"/>
      <c r="J110" s="78"/>
    </row>
    <row r="111" spans="1:10" ht="13.5" thickBot="1">
      <c r="A111" s="18"/>
      <c r="B111" s="19"/>
      <c r="C111" s="18"/>
      <c r="D111" s="97"/>
      <c r="E111" s="18"/>
      <c r="F111" s="78"/>
      <c r="G111" s="47"/>
      <c r="H111" s="47"/>
      <c r="I111" s="47"/>
      <c r="J111" s="47"/>
    </row>
    <row r="112" spans="1:10" ht="12.75">
      <c r="A112" s="115" t="s">
        <v>21</v>
      </c>
      <c r="B112" s="116" t="s">
        <v>1</v>
      </c>
      <c r="C112" s="64">
        <f>SUM(C115)</f>
        <v>280</v>
      </c>
      <c r="D112" s="64">
        <f>SUM(D115)</f>
        <v>0</v>
      </c>
      <c r="E112" s="64">
        <f>SUM(E115)</f>
        <v>280</v>
      </c>
      <c r="F112" s="78"/>
      <c r="G112" s="47"/>
      <c r="H112" s="47"/>
      <c r="I112" s="47"/>
      <c r="J112" s="47"/>
    </row>
    <row r="113" spans="1:10" ht="12.75">
      <c r="A113" s="20" t="s">
        <v>13</v>
      </c>
      <c r="B113" s="9"/>
      <c r="C113" s="3"/>
      <c r="D113" s="98"/>
      <c r="E113" s="3"/>
      <c r="F113" s="78"/>
      <c r="G113" s="20"/>
      <c r="H113" s="20"/>
      <c r="I113" s="20"/>
      <c r="J113" s="22"/>
    </row>
    <row r="114" spans="1:10" ht="12.75">
      <c r="A114" s="50"/>
      <c r="B114" s="4"/>
      <c r="C114" s="78"/>
      <c r="D114" s="77"/>
      <c r="E114" s="78"/>
      <c r="F114" s="20"/>
      <c r="G114" s="15"/>
      <c r="H114" s="15"/>
      <c r="I114" s="15"/>
      <c r="J114" s="17"/>
    </row>
    <row r="115" spans="1:10" ht="12.75">
      <c r="A115" s="61" t="s">
        <v>41</v>
      </c>
      <c r="B115" s="62" t="s">
        <v>1</v>
      </c>
      <c r="C115" s="63">
        <f>SUM(C116:C117)</f>
        <v>280</v>
      </c>
      <c r="D115" s="86">
        <f>SUM(D116:D117)</f>
        <v>0</v>
      </c>
      <c r="E115" s="63">
        <f>SUM(E116:E117)</f>
        <v>280</v>
      </c>
      <c r="F115" s="47"/>
      <c r="G115" s="47"/>
      <c r="H115" s="47"/>
      <c r="I115" s="47"/>
      <c r="J115" s="47"/>
    </row>
    <row r="116" spans="1:10" ht="12.75">
      <c r="A116" s="49">
        <v>51.02</v>
      </c>
      <c r="B116" s="46" t="s">
        <v>1</v>
      </c>
      <c r="C116" s="47">
        <v>80</v>
      </c>
      <c r="D116" s="59">
        <v>0</v>
      </c>
      <c r="E116" s="47">
        <v>80</v>
      </c>
      <c r="F116" s="15"/>
      <c r="G116" s="47"/>
      <c r="H116" s="47"/>
      <c r="I116" s="47"/>
      <c r="J116" s="47"/>
    </row>
    <row r="117" spans="1:10" ht="12.75">
      <c r="A117" s="125">
        <v>70.02</v>
      </c>
      <c r="B117" s="16" t="s">
        <v>1</v>
      </c>
      <c r="C117" s="51">
        <v>200</v>
      </c>
      <c r="D117" s="90"/>
      <c r="E117" s="51">
        <v>200</v>
      </c>
      <c r="F117" s="47"/>
      <c r="G117" s="71"/>
      <c r="H117" s="71"/>
      <c r="I117" s="71"/>
      <c r="J117" s="108"/>
    </row>
    <row r="118" spans="1:10" ht="12.75">
      <c r="A118" s="71"/>
      <c r="B118" s="107"/>
      <c r="C118" s="71"/>
      <c r="D118" s="101"/>
      <c r="E118" s="71"/>
      <c r="F118" s="47"/>
      <c r="G118" s="15"/>
      <c r="H118" s="15"/>
      <c r="I118" s="15"/>
      <c r="J118" s="17"/>
    </row>
    <row r="119" spans="1:10" ht="13.5" thickBot="1">
      <c r="A119" s="135" t="s">
        <v>23</v>
      </c>
      <c r="B119" s="136"/>
      <c r="C119" s="136"/>
      <c r="D119" s="136"/>
      <c r="E119" s="136"/>
      <c r="F119" s="153"/>
      <c r="G119" s="154"/>
      <c r="H119" s="154"/>
      <c r="I119" s="154"/>
      <c r="J119" s="155"/>
    </row>
    <row r="120" spans="1:10" ht="12.75">
      <c r="A120" s="137" t="s">
        <v>9</v>
      </c>
      <c r="B120" s="138"/>
      <c r="C120" s="159">
        <f>C121+C130</f>
        <v>1331.1100000000001</v>
      </c>
      <c r="D120" s="159">
        <f>D121+D130</f>
        <v>80</v>
      </c>
      <c r="E120" s="159">
        <f>E121+E130</f>
        <v>1251.1100000000001</v>
      </c>
      <c r="F120" s="149"/>
      <c r="G120" s="151"/>
      <c r="H120" s="151"/>
      <c r="I120" s="151"/>
      <c r="J120" s="152"/>
    </row>
    <row r="121" spans="1:10" ht="12.75">
      <c r="A121" s="115" t="s">
        <v>21</v>
      </c>
      <c r="B121" s="116" t="s">
        <v>1</v>
      </c>
      <c r="C121" s="64">
        <f>SUM(C123)</f>
        <v>1211.1100000000001</v>
      </c>
      <c r="D121" s="64">
        <f>SUM(D123)</f>
        <v>0</v>
      </c>
      <c r="E121" s="64">
        <f>SUM(E123)</f>
        <v>1211.1100000000001</v>
      </c>
      <c r="F121" s="142"/>
      <c r="G121" s="149"/>
      <c r="H121" s="149"/>
      <c r="I121" s="149"/>
      <c r="J121" s="150"/>
    </row>
    <row r="122" spans="1:10" ht="12.75">
      <c r="A122" s="20" t="s">
        <v>13</v>
      </c>
      <c r="B122" s="9"/>
      <c r="C122" s="3"/>
      <c r="D122" s="98"/>
      <c r="E122" s="3"/>
      <c r="F122" s="47"/>
      <c r="G122" s="70"/>
      <c r="H122" s="70"/>
      <c r="I122" s="70"/>
      <c r="J122" s="70"/>
    </row>
    <row r="123" spans="1:10" s="39" customFormat="1" ht="12.75">
      <c r="A123" s="61" t="s">
        <v>41</v>
      </c>
      <c r="B123" s="62" t="s">
        <v>1</v>
      </c>
      <c r="C123" s="63">
        <f>SUM(C124:C129)</f>
        <v>1211.1100000000001</v>
      </c>
      <c r="D123" s="86">
        <f>SUM(D124:D129)</f>
        <v>0</v>
      </c>
      <c r="E123" s="63">
        <f>SUM(E124:E129)</f>
        <v>1211.1100000000001</v>
      </c>
      <c r="F123" s="47"/>
      <c r="G123" s="47"/>
      <c r="H123" s="47"/>
      <c r="I123" s="47"/>
      <c r="J123" s="47"/>
    </row>
    <row r="124" spans="1:10" s="39" customFormat="1" ht="12.75">
      <c r="A124" s="110">
        <v>51.02</v>
      </c>
      <c r="B124" s="46"/>
      <c r="C124" s="47">
        <v>30</v>
      </c>
      <c r="D124" s="59">
        <v>0</v>
      </c>
      <c r="E124" s="47">
        <v>30</v>
      </c>
      <c r="F124" s="161"/>
      <c r="G124" s="78"/>
      <c r="H124" s="78"/>
      <c r="I124" s="78"/>
      <c r="J124" s="78"/>
    </row>
    <row r="125" spans="1:10" ht="12.75">
      <c r="A125" s="157">
        <v>65.02</v>
      </c>
      <c r="B125" s="21"/>
      <c r="C125" s="20">
        <v>47</v>
      </c>
      <c r="D125" s="58">
        <v>0</v>
      </c>
      <c r="E125" s="20">
        <v>47</v>
      </c>
      <c r="F125" s="161"/>
      <c r="G125" s="78"/>
      <c r="H125" s="78"/>
      <c r="I125" s="78"/>
      <c r="J125" s="78"/>
    </row>
    <row r="126" spans="1:10" s="39" customFormat="1" ht="12.75">
      <c r="A126" s="157">
        <v>67.02</v>
      </c>
      <c r="B126" s="21"/>
      <c r="C126" s="20">
        <v>86</v>
      </c>
      <c r="D126" s="58">
        <v>0</v>
      </c>
      <c r="E126" s="20">
        <v>86</v>
      </c>
      <c r="F126" s="161"/>
      <c r="G126" s="78"/>
      <c r="H126" s="78"/>
      <c r="I126" s="78"/>
      <c r="J126" s="78"/>
    </row>
    <row r="127" spans="1:10" s="39" customFormat="1" ht="12.75">
      <c r="A127" s="157">
        <v>70.02</v>
      </c>
      <c r="B127" s="21"/>
      <c r="C127" s="20">
        <v>469</v>
      </c>
      <c r="D127" s="58">
        <v>0</v>
      </c>
      <c r="E127" s="20">
        <v>469</v>
      </c>
      <c r="F127" s="161"/>
      <c r="G127" s="78"/>
      <c r="H127" s="78"/>
      <c r="I127" s="78"/>
      <c r="J127" s="78"/>
    </row>
    <row r="128" spans="1:10" ht="12.75">
      <c r="A128" s="157">
        <v>83.02</v>
      </c>
      <c r="B128" s="21"/>
      <c r="C128" s="20">
        <v>100</v>
      </c>
      <c r="D128" s="58">
        <v>0</v>
      </c>
      <c r="E128" s="20">
        <v>100</v>
      </c>
      <c r="F128" s="161"/>
      <c r="G128" s="78"/>
      <c r="H128" s="78"/>
      <c r="I128" s="78"/>
      <c r="J128" s="78"/>
    </row>
    <row r="129" spans="1:10" s="39" customFormat="1" ht="12.75">
      <c r="A129" s="157">
        <v>84.02</v>
      </c>
      <c r="B129" s="21"/>
      <c r="C129" s="20">
        <v>479.11</v>
      </c>
      <c r="D129" s="58">
        <v>0</v>
      </c>
      <c r="E129" s="20">
        <v>479.11</v>
      </c>
      <c r="F129" s="70"/>
      <c r="G129" s="78"/>
      <c r="H129" s="78"/>
      <c r="I129" s="78"/>
      <c r="J129" s="78"/>
    </row>
    <row r="130" spans="1:10" s="39" customFormat="1" ht="12.75">
      <c r="A130" s="66" t="s">
        <v>68</v>
      </c>
      <c r="B130" s="65" t="s">
        <v>1</v>
      </c>
      <c r="C130" s="37">
        <f>C131</f>
        <v>120</v>
      </c>
      <c r="D130" s="37">
        <f>D131</f>
        <v>80</v>
      </c>
      <c r="E130" s="37">
        <f>E131</f>
        <v>40</v>
      </c>
      <c r="F130" s="63"/>
      <c r="G130" s="47"/>
      <c r="H130" s="47"/>
      <c r="I130" s="47"/>
      <c r="J130" s="47"/>
    </row>
    <row r="131" spans="1:10" ht="12.75">
      <c r="A131" s="164">
        <v>51.02</v>
      </c>
      <c r="B131" s="131" t="s">
        <v>1</v>
      </c>
      <c r="C131" s="130">
        <v>120</v>
      </c>
      <c r="D131" s="133">
        <v>80</v>
      </c>
      <c r="E131" s="130">
        <v>40</v>
      </c>
      <c r="F131" s="47"/>
      <c r="G131" s="47"/>
      <c r="H131" s="47"/>
      <c r="I131" s="47"/>
      <c r="J131" s="47"/>
    </row>
    <row r="132" spans="1:10" ht="12.75">
      <c r="A132" s="158"/>
      <c r="B132" s="68"/>
      <c r="C132" s="69"/>
      <c r="D132" s="33"/>
      <c r="E132" s="69"/>
      <c r="F132" s="156"/>
      <c r="G132" s="2"/>
      <c r="H132" s="2"/>
      <c r="I132" s="2"/>
      <c r="J132" s="5"/>
    </row>
    <row r="133" spans="1:10" ht="12.75">
      <c r="A133" s="158"/>
      <c r="B133" s="68"/>
      <c r="C133" s="69"/>
      <c r="D133" s="33"/>
      <c r="E133" s="69"/>
      <c r="F133" s="156"/>
      <c r="G133" s="2"/>
      <c r="H133" s="2"/>
      <c r="I133" s="2"/>
      <c r="J133" s="5"/>
    </row>
    <row r="134" spans="1:10" ht="12.75">
      <c r="A134" s="135" t="s">
        <v>24</v>
      </c>
      <c r="B134" s="136"/>
      <c r="C134" s="136"/>
      <c r="D134" s="136"/>
      <c r="E134" s="173"/>
      <c r="F134" s="173"/>
      <c r="G134" s="173"/>
      <c r="H134" s="173"/>
      <c r="I134" s="173"/>
      <c r="J134" s="174"/>
    </row>
    <row r="135" spans="1:10" ht="12.75">
      <c r="A135" s="137" t="s">
        <v>9</v>
      </c>
      <c r="B135" s="138"/>
      <c r="C135" s="138"/>
      <c r="D135" s="138"/>
      <c r="E135" s="138"/>
      <c r="F135" s="47"/>
      <c r="G135" s="47"/>
      <c r="H135" s="47"/>
      <c r="I135" s="47"/>
      <c r="J135" s="47"/>
    </row>
    <row r="136" spans="1:10" ht="12.75">
      <c r="A136" s="15" t="s">
        <v>16</v>
      </c>
      <c r="B136" s="43" t="s">
        <v>1</v>
      </c>
      <c r="C136" s="15">
        <v>0</v>
      </c>
      <c r="D136" s="99">
        <v>0</v>
      </c>
      <c r="E136" s="15">
        <v>0</v>
      </c>
      <c r="F136" s="78"/>
      <c r="G136" s="47"/>
      <c r="H136" s="47"/>
      <c r="I136" s="47"/>
      <c r="J136" s="47"/>
    </row>
    <row r="137" spans="1:10" ht="13.5" thickBot="1">
      <c r="A137" s="18"/>
      <c r="B137" s="19"/>
      <c r="C137" s="18"/>
      <c r="D137" s="97"/>
      <c r="E137" s="18"/>
      <c r="F137" s="78"/>
      <c r="G137" s="47"/>
      <c r="H137" s="47"/>
      <c r="I137" s="47"/>
      <c r="J137" s="47"/>
    </row>
    <row r="138" spans="1:10" ht="12.75">
      <c r="A138" s="135" t="s">
        <v>25</v>
      </c>
      <c r="B138" s="136"/>
      <c r="C138" s="136"/>
      <c r="D138" s="136"/>
      <c r="E138" s="136"/>
      <c r="F138" s="144"/>
      <c r="G138" s="144"/>
      <c r="H138" s="144"/>
      <c r="I138" s="144"/>
      <c r="J138" s="144"/>
    </row>
    <row r="139" spans="1:10" ht="12.75">
      <c r="A139" s="137" t="s">
        <v>9</v>
      </c>
      <c r="B139" s="138"/>
      <c r="C139" s="159"/>
      <c r="D139" s="159"/>
      <c r="E139" s="159"/>
      <c r="F139" s="159"/>
      <c r="G139" s="20"/>
      <c r="H139" s="20"/>
      <c r="I139" s="20"/>
      <c r="J139" s="22"/>
    </row>
    <row r="140" spans="1:10" ht="12.75">
      <c r="A140" s="15" t="s">
        <v>16</v>
      </c>
      <c r="B140" s="16" t="s">
        <v>4</v>
      </c>
      <c r="C140" s="37">
        <f>(C144+C147+C151)</f>
        <v>2209.3900000000003</v>
      </c>
      <c r="D140" s="37">
        <f>(D144+D147+D151)</f>
        <v>103.35</v>
      </c>
      <c r="E140" s="37">
        <f>(E144+E147+E151)</f>
        <v>1166.3</v>
      </c>
      <c r="F140" s="37">
        <f>(F144+F147+F151)</f>
        <v>939.74</v>
      </c>
      <c r="G140" s="47"/>
      <c r="H140" s="47"/>
      <c r="I140" s="47"/>
      <c r="J140" s="47"/>
    </row>
    <row r="141" spans="1:10" ht="13.5" thickBot="1">
      <c r="A141" s="18"/>
      <c r="B141" s="19" t="s">
        <v>5</v>
      </c>
      <c r="C141" s="18"/>
      <c r="D141" s="97"/>
      <c r="E141" s="18"/>
      <c r="F141" s="47"/>
      <c r="G141" s="47"/>
      <c r="H141" s="47"/>
      <c r="I141" s="47"/>
      <c r="J141" s="47"/>
    </row>
    <row r="142" spans="1:10" ht="12.75">
      <c r="A142" s="28" t="s">
        <v>21</v>
      </c>
      <c r="B142" s="8" t="s">
        <v>4</v>
      </c>
      <c r="C142" s="64">
        <f>(C144+C147)</f>
        <v>439.97</v>
      </c>
      <c r="D142" s="64">
        <f>(D144+D147)</f>
        <v>103.35</v>
      </c>
      <c r="E142" s="64">
        <f>(E144+E147)</f>
        <v>266.3</v>
      </c>
      <c r="F142" s="20"/>
      <c r="G142" s="63"/>
      <c r="H142" s="63"/>
      <c r="I142" s="63"/>
      <c r="J142" s="63"/>
    </row>
    <row r="143" spans="1:10" ht="12.75">
      <c r="A143" s="20" t="s">
        <v>13</v>
      </c>
      <c r="B143" s="9" t="s">
        <v>5</v>
      </c>
      <c r="C143" s="3"/>
      <c r="D143" s="98"/>
      <c r="E143" s="3"/>
      <c r="F143" s="20"/>
      <c r="G143" s="63"/>
      <c r="H143" s="63"/>
      <c r="I143" s="63"/>
      <c r="J143" s="63"/>
    </row>
    <row r="144" spans="1:10" s="39" customFormat="1" ht="12.75">
      <c r="A144" s="121" t="s">
        <v>90</v>
      </c>
      <c r="B144" s="65" t="s">
        <v>1</v>
      </c>
      <c r="C144" s="122">
        <f>C145</f>
        <v>353.67</v>
      </c>
      <c r="D144" s="122">
        <f>D145</f>
        <v>103.35</v>
      </c>
      <c r="E144" s="122">
        <f>E145</f>
        <v>180</v>
      </c>
      <c r="F144" s="122">
        <f>F145</f>
        <v>70.32</v>
      </c>
      <c r="G144" s="47"/>
      <c r="H144" s="47"/>
      <c r="I144" s="47"/>
      <c r="J144" s="47"/>
    </row>
    <row r="145" spans="1:10" s="39" customFormat="1" ht="12.75">
      <c r="A145" s="70">
        <v>67.02</v>
      </c>
      <c r="B145" s="62"/>
      <c r="C145" s="63">
        <v>353.67</v>
      </c>
      <c r="D145" s="86">
        <v>103.35</v>
      </c>
      <c r="E145" s="63">
        <v>180</v>
      </c>
      <c r="F145" s="47">
        <v>70.32</v>
      </c>
      <c r="G145" s="63"/>
      <c r="H145" s="63"/>
      <c r="I145" s="63"/>
      <c r="J145" s="63"/>
    </row>
    <row r="146" spans="1:10" ht="12.75">
      <c r="A146" s="70"/>
      <c r="B146" s="62"/>
      <c r="C146" s="63"/>
      <c r="D146" s="86"/>
      <c r="E146" s="63"/>
      <c r="F146" s="47"/>
      <c r="G146" s="63"/>
      <c r="H146" s="63"/>
      <c r="I146" s="63"/>
      <c r="J146" s="63"/>
    </row>
    <row r="147" spans="1:10" s="39" customFormat="1" ht="12.75">
      <c r="A147" s="61" t="s">
        <v>41</v>
      </c>
      <c r="B147" s="62" t="s">
        <v>1</v>
      </c>
      <c r="C147" s="63">
        <f>C148+C149</f>
        <v>86.3</v>
      </c>
      <c r="D147" s="63">
        <f>D148+D149</f>
        <v>0</v>
      </c>
      <c r="E147" s="63">
        <f>E148+E149</f>
        <v>86.3</v>
      </c>
      <c r="F147" s="63"/>
      <c r="G147" s="47"/>
      <c r="H147" s="47"/>
      <c r="I147" s="47"/>
      <c r="J147" s="47"/>
    </row>
    <row r="148" spans="1:10" s="39" customFormat="1" ht="12.75">
      <c r="A148" s="55">
        <v>65.02</v>
      </c>
      <c r="B148" s="46"/>
      <c r="C148" s="47">
        <v>30</v>
      </c>
      <c r="D148" s="59">
        <v>0</v>
      </c>
      <c r="E148" s="47">
        <v>30</v>
      </c>
      <c r="F148" s="47"/>
      <c r="G148" s="63"/>
      <c r="H148" s="63"/>
      <c r="I148" s="63"/>
      <c r="J148" s="63"/>
    </row>
    <row r="149" spans="1:10" s="39" customFormat="1" ht="12.75">
      <c r="A149" s="118">
        <v>67.02</v>
      </c>
      <c r="B149" s="21"/>
      <c r="C149" s="20">
        <v>56.3</v>
      </c>
      <c r="D149" s="58">
        <v>0</v>
      </c>
      <c r="E149" s="20">
        <v>56.3</v>
      </c>
      <c r="F149" s="63"/>
      <c r="G149" s="47"/>
      <c r="H149" s="47"/>
      <c r="I149" s="47"/>
      <c r="J149" s="47"/>
    </row>
    <row r="150" spans="1:10" ht="12.75">
      <c r="A150" s="118"/>
      <c r="B150" s="21"/>
      <c r="C150" s="20"/>
      <c r="D150" s="58"/>
      <c r="E150" s="20"/>
      <c r="F150" s="63"/>
      <c r="G150" s="47"/>
      <c r="H150" s="47"/>
      <c r="I150" s="47"/>
      <c r="J150" s="47"/>
    </row>
    <row r="151" spans="1:10" ht="12.75">
      <c r="A151" s="126" t="s">
        <v>76</v>
      </c>
      <c r="B151" s="62" t="s">
        <v>1</v>
      </c>
      <c r="C151" s="63">
        <f>C152</f>
        <v>1769.42</v>
      </c>
      <c r="D151" s="63">
        <f>D152</f>
        <v>0</v>
      </c>
      <c r="E151" s="63">
        <f>E152</f>
        <v>900</v>
      </c>
      <c r="F151" s="63">
        <f>F152</f>
        <v>869.42</v>
      </c>
      <c r="G151" s="47"/>
      <c r="H151" s="47"/>
      <c r="I151" s="47"/>
      <c r="J151" s="47"/>
    </row>
    <row r="152" spans="1:10" ht="12.75">
      <c r="A152" s="126" t="s">
        <v>90</v>
      </c>
      <c r="B152" s="62" t="s">
        <v>1</v>
      </c>
      <c r="C152" s="130">
        <v>1769.42</v>
      </c>
      <c r="D152" s="130">
        <v>0</v>
      </c>
      <c r="E152" s="130">
        <v>900</v>
      </c>
      <c r="F152" s="130">
        <f>F153</f>
        <v>869.42</v>
      </c>
      <c r="G152" s="47"/>
      <c r="H152" s="47"/>
      <c r="I152" s="47"/>
      <c r="J152" s="47"/>
    </row>
    <row r="153" spans="1:10" ht="12.75">
      <c r="A153" s="118">
        <v>67.02</v>
      </c>
      <c r="B153" s="21"/>
      <c r="C153" s="162">
        <v>1769.42</v>
      </c>
      <c r="D153" s="163">
        <v>0</v>
      </c>
      <c r="E153" s="162">
        <v>900</v>
      </c>
      <c r="F153" s="130">
        <v>869.42</v>
      </c>
      <c r="G153" s="47"/>
      <c r="H153" s="47"/>
      <c r="I153" s="47"/>
      <c r="J153" s="47"/>
    </row>
    <row r="154" spans="1:10" ht="12.75">
      <c r="A154" s="20"/>
      <c r="B154" s="21"/>
      <c r="C154" s="20"/>
      <c r="D154" s="58"/>
      <c r="E154" s="20"/>
      <c r="F154" s="63"/>
      <c r="G154" s="47"/>
      <c r="H154" s="47"/>
      <c r="I154" s="47"/>
      <c r="J154" s="47"/>
    </row>
    <row r="155" spans="1:10" ht="12.75">
      <c r="A155" s="63" t="s">
        <v>42</v>
      </c>
      <c r="B155" s="62"/>
      <c r="C155" s="63">
        <f>C157</f>
        <v>256.3</v>
      </c>
      <c r="D155" s="63">
        <f>D157</f>
        <v>80</v>
      </c>
      <c r="E155" s="63">
        <f>E157</f>
        <v>176.3</v>
      </c>
      <c r="F155" s="47"/>
      <c r="G155" s="47"/>
      <c r="H155" s="47"/>
      <c r="I155" s="47"/>
      <c r="J155" s="47"/>
    </row>
    <row r="156" spans="1:10" ht="12.75">
      <c r="A156" s="63" t="s">
        <v>9</v>
      </c>
      <c r="B156" s="62" t="s">
        <v>1</v>
      </c>
      <c r="C156" s="63"/>
      <c r="D156" s="86"/>
      <c r="E156" s="63"/>
      <c r="F156" s="63"/>
      <c r="G156" s="47"/>
      <c r="H156" s="47"/>
      <c r="I156" s="47"/>
      <c r="J156" s="47"/>
    </row>
    <row r="157" spans="1:10" ht="12.75">
      <c r="A157" s="63" t="s">
        <v>16</v>
      </c>
      <c r="B157" s="62" t="s">
        <v>1</v>
      </c>
      <c r="C157" s="63">
        <f>C158+C171</f>
        <v>256.3</v>
      </c>
      <c r="D157" s="63">
        <f>D158+D171</f>
        <v>80</v>
      </c>
      <c r="E157" s="63">
        <f>E158+E171</f>
        <v>176.3</v>
      </c>
      <c r="F157" s="47"/>
      <c r="G157" s="47"/>
      <c r="H157" s="47"/>
      <c r="I157" s="47"/>
      <c r="J157" s="47"/>
    </row>
    <row r="158" spans="1:10" ht="12.75">
      <c r="A158" s="63" t="s">
        <v>43</v>
      </c>
      <c r="B158" s="62" t="s">
        <v>1</v>
      </c>
      <c r="C158" s="63">
        <f>C160+C161+C163</f>
        <v>136.3</v>
      </c>
      <c r="D158" s="63">
        <f>D160+D161+D163</f>
        <v>0</v>
      </c>
      <c r="E158" s="63">
        <f>E160+E161+E163</f>
        <v>136.3</v>
      </c>
      <c r="F158" s="47"/>
      <c r="G158" s="47"/>
      <c r="H158" s="47"/>
      <c r="I158" s="47"/>
      <c r="J158" s="47"/>
    </row>
    <row r="159" spans="1:10" ht="12.75">
      <c r="A159" s="130" t="s">
        <v>32</v>
      </c>
      <c r="B159" s="131" t="s">
        <v>1</v>
      </c>
      <c r="C159" s="130">
        <f>C160+C161+C163</f>
        <v>136.3</v>
      </c>
      <c r="D159" s="130">
        <f>D160+D161+D163</f>
        <v>0</v>
      </c>
      <c r="E159" s="130">
        <f>E160+E161+E163</f>
        <v>136.3</v>
      </c>
      <c r="F159" s="47"/>
      <c r="G159" s="47"/>
      <c r="H159" s="47"/>
      <c r="I159" s="47"/>
      <c r="J159" s="47"/>
    </row>
    <row r="160" spans="1:10" ht="12.75">
      <c r="A160" s="63" t="s">
        <v>17</v>
      </c>
      <c r="B160" s="62" t="s">
        <v>1</v>
      </c>
      <c r="C160" s="63">
        <v>0</v>
      </c>
      <c r="D160" s="63">
        <v>0</v>
      </c>
      <c r="E160" s="63">
        <v>0</v>
      </c>
      <c r="F160" s="47"/>
      <c r="G160" s="47"/>
      <c r="H160" s="47"/>
      <c r="I160" s="47"/>
      <c r="J160" s="47"/>
    </row>
    <row r="161" spans="1:10" ht="12.75">
      <c r="A161" s="63" t="s">
        <v>44</v>
      </c>
      <c r="B161" s="62" t="s">
        <v>1</v>
      </c>
      <c r="C161" s="63">
        <f>C162</f>
        <v>26.3</v>
      </c>
      <c r="D161" s="63">
        <f>D162</f>
        <v>0</v>
      </c>
      <c r="E161" s="63">
        <f>E162</f>
        <v>26.3</v>
      </c>
      <c r="F161" s="47"/>
      <c r="G161" s="69"/>
      <c r="H161" s="69"/>
      <c r="I161" s="69"/>
      <c r="J161" s="17"/>
    </row>
    <row r="162" spans="1:10" ht="12.75">
      <c r="A162" s="130" t="s">
        <v>65</v>
      </c>
      <c r="B162" s="131" t="s">
        <v>1</v>
      </c>
      <c r="C162" s="130">
        <v>26.3</v>
      </c>
      <c r="D162" s="133"/>
      <c r="E162" s="130">
        <v>26.3</v>
      </c>
      <c r="F162" s="47"/>
      <c r="G162" s="47"/>
      <c r="H162" s="47"/>
      <c r="I162" s="47"/>
      <c r="J162" s="47"/>
    </row>
    <row r="163" spans="1:10" ht="12.75">
      <c r="A163" s="63" t="s">
        <v>19</v>
      </c>
      <c r="B163" s="62" t="s">
        <v>1</v>
      </c>
      <c r="C163" s="63">
        <f>C165+C167</f>
        <v>110</v>
      </c>
      <c r="D163" s="63">
        <f>D165+D167</f>
        <v>0</v>
      </c>
      <c r="E163" s="63">
        <f>E165+E167</f>
        <v>110</v>
      </c>
      <c r="F163" s="47"/>
      <c r="G163" s="47"/>
      <c r="H163" s="47"/>
      <c r="I163" s="47"/>
      <c r="J163" s="47"/>
    </row>
    <row r="164" spans="1:10" s="134" customFormat="1" ht="12.75">
      <c r="A164" s="130" t="s">
        <v>20</v>
      </c>
      <c r="B164" s="131" t="s">
        <v>1</v>
      </c>
      <c r="C164" s="130">
        <v>0</v>
      </c>
      <c r="D164" s="133">
        <v>0</v>
      </c>
      <c r="E164" s="130">
        <v>0</v>
      </c>
      <c r="F164" s="47"/>
      <c r="G164" s="47"/>
      <c r="H164" s="47"/>
      <c r="I164" s="47"/>
      <c r="J164" s="47"/>
    </row>
    <row r="165" spans="1:10" s="134" customFormat="1" ht="12.75">
      <c r="A165" s="130" t="s">
        <v>45</v>
      </c>
      <c r="B165" s="131" t="s">
        <v>1</v>
      </c>
      <c r="C165" s="130">
        <f>C166</f>
        <v>80</v>
      </c>
      <c r="D165" s="130">
        <f>D166</f>
        <v>0</v>
      </c>
      <c r="E165" s="130">
        <f>E166</f>
        <v>80</v>
      </c>
      <c r="F165" s="47"/>
      <c r="G165" s="63"/>
      <c r="H165" s="63"/>
      <c r="I165" s="63"/>
      <c r="J165" s="63"/>
    </row>
    <row r="166" spans="1:10" s="39" customFormat="1" ht="12.75">
      <c r="A166" s="130" t="s">
        <v>66</v>
      </c>
      <c r="B166" s="131" t="s">
        <v>1</v>
      </c>
      <c r="C166" s="130">
        <v>80</v>
      </c>
      <c r="D166" s="133">
        <v>0</v>
      </c>
      <c r="E166" s="130">
        <v>80</v>
      </c>
      <c r="F166" s="47"/>
      <c r="G166" s="63"/>
      <c r="H166" s="63"/>
      <c r="I166" s="63"/>
      <c r="J166" s="63"/>
    </row>
    <row r="167" spans="1:10" ht="12.75">
      <c r="A167" s="130" t="s">
        <v>23</v>
      </c>
      <c r="B167" s="131" t="s">
        <v>1</v>
      </c>
      <c r="C167" s="130">
        <f>C168</f>
        <v>30</v>
      </c>
      <c r="D167" s="130">
        <f>D168</f>
        <v>0</v>
      </c>
      <c r="E167" s="130">
        <f>E168</f>
        <v>30</v>
      </c>
      <c r="F167" s="69"/>
      <c r="G167" s="47"/>
      <c r="H167" s="47"/>
      <c r="I167" s="47"/>
      <c r="J167" s="47"/>
    </row>
    <row r="168" spans="1:10" s="39" customFormat="1" ht="12.75">
      <c r="A168" s="130" t="s">
        <v>67</v>
      </c>
      <c r="B168" s="131" t="s">
        <v>1</v>
      </c>
      <c r="C168" s="130">
        <v>30</v>
      </c>
      <c r="D168" s="133">
        <v>0</v>
      </c>
      <c r="E168" s="130">
        <v>30</v>
      </c>
      <c r="F168" s="47"/>
      <c r="G168" s="63"/>
      <c r="H168" s="63"/>
      <c r="I168" s="63"/>
      <c r="J168" s="63"/>
    </row>
    <row r="169" spans="1:10" s="39" customFormat="1" ht="12.75">
      <c r="A169" s="130" t="s">
        <v>46</v>
      </c>
      <c r="B169" s="131" t="s">
        <v>1</v>
      </c>
      <c r="C169" s="130">
        <v>0</v>
      </c>
      <c r="D169" s="133">
        <v>0</v>
      </c>
      <c r="E169" s="130">
        <v>0</v>
      </c>
      <c r="F169" s="47"/>
      <c r="G169" s="63"/>
      <c r="H169" s="63"/>
      <c r="I169" s="63"/>
      <c r="J169" s="63"/>
    </row>
    <row r="170" spans="1:10" ht="12.75">
      <c r="A170" s="130" t="s">
        <v>25</v>
      </c>
      <c r="B170" s="131" t="s">
        <v>1</v>
      </c>
      <c r="C170" s="130">
        <v>0</v>
      </c>
      <c r="D170" s="133">
        <v>0</v>
      </c>
      <c r="E170" s="130">
        <v>0</v>
      </c>
      <c r="F170" s="47"/>
      <c r="G170" s="63"/>
      <c r="H170" s="63"/>
      <c r="I170" s="63"/>
      <c r="J170" s="63"/>
    </row>
    <row r="171" spans="1:10" ht="13.5" customHeight="1">
      <c r="A171" s="66" t="s">
        <v>68</v>
      </c>
      <c r="B171" s="65" t="s">
        <v>1</v>
      </c>
      <c r="C171" s="37">
        <f>C172</f>
        <v>120</v>
      </c>
      <c r="D171" s="37">
        <f>D172</f>
        <v>80</v>
      </c>
      <c r="E171" s="37">
        <f>E172</f>
        <v>40</v>
      </c>
      <c r="F171" s="63"/>
      <c r="G171" s="47"/>
      <c r="H171" s="47"/>
      <c r="I171" s="47"/>
      <c r="J171" s="47"/>
    </row>
    <row r="172" spans="1:10" ht="12" customHeight="1">
      <c r="A172" s="63" t="s">
        <v>19</v>
      </c>
      <c r="B172" s="131" t="s">
        <v>1</v>
      </c>
      <c r="C172" s="130">
        <f>C174</f>
        <v>120</v>
      </c>
      <c r="D172" s="130">
        <f>D174</f>
        <v>80</v>
      </c>
      <c r="E172" s="130">
        <f>E174</f>
        <v>40</v>
      </c>
      <c r="F172" s="63"/>
      <c r="G172" s="47"/>
      <c r="H172" s="47"/>
      <c r="I172" s="47"/>
      <c r="J172" s="47"/>
    </row>
    <row r="173" spans="1:10" ht="12.75">
      <c r="A173" s="63" t="s">
        <v>23</v>
      </c>
      <c r="B173" s="131"/>
      <c r="C173" s="130"/>
      <c r="D173" s="130"/>
      <c r="E173" s="130"/>
      <c r="F173" s="63"/>
      <c r="G173" s="47"/>
      <c r="H173" s="47"/>
      <c r="I173" s="47"/>
      <c r="J173" s="47"/>
    </row>
    <row r="174" spans="1:10" ht="12.75">
      <c r="A174" s="130" t="s">
        <v>60</v>
      </c>
      <c r="B174" s="131" t="s">
        <v>1</v>
      </c>
      <c r="C174" s="130">
        <v>120</v>
      </c>
      <c r="D174" s="133">
        <v>80</v>
      </c>
      <c r="E174" s="130">
        <v>40</v>
      </c>
      <c r="F174" s="47"/>
      <c r="G174" s="47"/>
      <c r="H174" s="47"/>
      <c r="I174" s="47"/>
      <c r="J174" s="47"/>
    </row>
    <row r="175" spans="1:10" ht="12.75">
      <c r="A175" s="130"/>
      <c r="B175" s="131"/>
      <c r="C175" s="130"/>
      <c r="D175" s="133"/>
      <c r="E175" s="130"/>
      <c r="F175" s="63"/>
      <c r="G175" s="47"/>
      <c r="H175" s="47"/>
      <c r="I175" s="47"/>
      <c r="J175" s="47"/>
    </row>
    <row r="176" spans="1:10" ht="12.75">
      <c r="A176" s="130"/>
      <c r="B176" s="131"/>
      <c r="C176" s="130"/>
      <c r="D176" s="133"/>
      <c r="E176" s="130"/>
      <c r="F176" s="63"/>
      <c r="G176" s="47"/>
      <c r="H176" s="47"/>
      <c r="I176" s="47"/>
      <c r="J176" s="47"/>
    </row>
    <row r="177" spans="1:10" ht="12.75">
      <c r="A177" s="63" t="s">
        <v>63</v>
      </c>
      <c r="B177" s="62"/>
      <c r="C177" s="63"/>
      <c r="D177" s="133"/>
      <c r="E177" s="130"/>
      <c r="F177" s="63"/>
      <c r="G177" s="47"/>
      <c r="H177" s="47"/>
      <c r="I177" s="47"/>
      <c r="J177" s="47"/>
    </row>
    <row r="178" spans="1:10" ht="12.75">
      <c r="A178" s="63" t="s">
        <v>9</v>
      </c>
      <c r="B178" s="62" t="s">
        <v>1</v>
      </c>
      <c r="C178" s="63">
        <f aca="true" t="shared" si="1" ref="C178:E179">C179</f>
        <v>77</v>
      </c>
      <c r="D178" s="63">
        <f t="shared" si="1"/>
        <v>0</v>
      </c>
      <c r="E178" s="63">
        <f t="shared" si="1"/>
        <v>77</v>
      </c>
      <c r="F178" s="47"/>
      <c r="G178" s="47"/>
      <c r="H178" s="47"/>
      <c r="I178" s="47"/>
      <c r="J178" s="47"/>
    </row>
    <row r="179" spans="1:10" ht="12.75">
      <c r="A179" s="63" t="s">
        <v>16</v>
      </c>
      <c r="B179" s="62" t="s">
        <v>1</v>
      </c>
      <c r="C179" s="63">
        <f t="shared" si="1"/>
        <v>77</v>
      </c>
      <c r="D179" s="63">
        <f t="shared" si="1"/>
        <v>0</v>
      </c>
      <c r="E179" s="63">
        <f t="shared" si="1"/>
        <v>77</v>
      </c>
      <c r="F179" s="47"/>
      <c r="G179" s="47"/>
      <c r="H179" s="47"/>
      <c r="I179" s="47"/>
      <c r="J179" s="47"/>
    </row>
    <row r="180" spans="1:10" ht="12.75">
      <c r="A180" s="63" t="s">
        <v>43</v>
      </c>
      <c r="B180" s="62" t="s">
        <v>1</v>
      </c>
      <c r="C180" s="63">
        <f>C182+C183+C184</f>
        <v>77</v>
      </c>
      <c r="D180" s="63">
        <f>D182+D183+D184</f>
        <v>0</v>
      </c>
      <c r="E180" s="63">
        <f>E182+E183+E184</f>
        <v>77</v>
      </c>
      <c r="F180" s="47"/>
      <c r="G180" s="47"/>
      <c r="H180" s="47"/>
      <c r="I180" s="47"/>
      <c r="J180" s="47"/>
    </row>
    <row r="181" spans="1:10" ht="12.75">
      <c r="A181" s="130" t="s">
        <v>32</v>
      </c>
      <c r="B181" s="131" t="s">
        <v>1</v>
      </c>
      <c r="C181" s="130">
        <f>C184</f>
        <v>77</v>
      </c>
      <c r="D181" s="130">
        <f>D184</f>
        <v>0</v>
      </c>
      <c r="E181" s="130">
        <f>E184</f>
        <v>77</v>
      </c>
      <c r="F181" s="47"/>
      <c r="G181" s="63"/>
      <c r="H181" s="63"/>
      <c r="I181" s="63"/>
      <c r="J181" s="63"/>
    </row>
    <row r="182" spans="1:10" ht="12.75">
      <c r="A182" s="63" t="s">
        <v>17</v>
      </c>
      <c r="B182" s="62" t="s">
        <v>1</v>
      </c>
      <c r="C182" s="63">
        <v>0</v>
      </c>
      <c r="D182" s="63">
        <v>0</v>
      </c>
      <c r="E182" s="63">
        <v>0</v>
      </c>
      <c r="F182" s="47"/>
      <c r="G182" s="63"/>
      <c r="H182" s="63"/>
      <c r="I182" s="63"/>
      <c r="J182" s="63"/>
    </row>
    <row r="183" spans="1:10" ht="12.75">
      <c r="A183" s="63" t="s">
        <v>44</v>
      </c>
      <c r="B183" s="62" t="s">
        <v>1</v>
      </c>
      <c r="C183" s="63">
        <v>0</v>
      </c>
      <c r="D183" s="63">
        <v>0</v>
      </c>
      <c r="E183" s="63">
        <v>0</v>
      </c>
      <c r="F183" s="47"/>
      <c r="G183" s="47"/>
      <c r="H183" s="47"/>
      <c r="I183" s="47"/>
      <c r="J183" s="47"/>
    </row>
    <row r="184" spans="1:10" ht="12.75">
      <c r="A184" s="63" t="s">
        <v>19</v>
      </c>
      <c r="B184" s="62" t="s">
        <v>1</v>
      </c>
      <c r="C184" s="63">
        <f>C185+C186+C187+C189+C190</f>
        <v>77</v>
      </c>
      <c r="D184" s="63">
        <f>D185+D186+D187+D189+D190</f>
        <v>0</v>
      </c>
      <c r="E184" s="63">
        <f>E185+E186+E187+E189+E190</f>
        <v>77</v>
      </c>
      <c r="F184" s="47"/>
      <c r="G184" s="47"/>
      <c r="H184" s="47"/>
      <c r="I184" s="47"/>
      <c r="J184" s="47"/>
    </row>
    <row r="185" spans="1:10" ht="12.75">
      <c r="A185" s="130" t="s">
        <v>20</v>
      </c>
      <c r="B185" s="131" t="s">
        <v>1</v>
      </c>
      <c r="C185" s="130">
        <v>0</v>
      </c>
      <c r="D185" s="133">
        <v>0</v>
      </c>
      <c r="E185" s="130">
        <v>0</v>
      </c>
      <c r="F185" s="47"/>
      <c r="G185" s="47"/>
      <c r="H185" s="47"/>
      <c r="I185" s="47"/>
      <c r="J185" s="47"/>
    </row>
    <row r="186" spans="1:10" ht="12.75">
      <c r="A186" s="130" t="s">
        <v>45</v>
      </c>
      <c r="B186" s="131" t="s">
        <v>1</v>
      </c>
      <c r="C186" s="130"/>
      <c r="D186" s="133"/>
      <c r="E186" s="130"/>
      <c r="F186" s="47"/>
      <c r="G186" s="130"/>
      <c r="H186" s="130"/>
      <c r="I186" s="130"/>
      <c r="J186" s="130"/>
    </row>
    <row r="187" spans="1:10" ht="12.75">
      <c r="A187" s="130" t="s">
        <v>23</v>
      </c>
      <c r="B187" s="131" t="s">
        <v>1</v>
      </c>
      <c r="C187" s="130">
        <f>C188</f>
        <v>47</v>
      </c>
      <c r="D187" s="130">
        <f>D188</f>
        <v>0</v>
      </c>
      <c r="E187" s="130">
        <f>E188</f>
        <v>47</v>
      </c>
      <c r="F187" s="63"/>
      <c r="G187" s="130"/>
      <c r="H187" s="130"/>
      <c r="I187" s="130"/>
      <c r="J187" s="130"/>
    </row>
    <row r="188" spans="1:10" ht="12.75" customHeight="1">
      <c r="A188" s="130" t="s">
        <v>69</v>
      </c>
      <c r="B188" s="131" t="s">
        <v>1</v>
      </c>
      <c r="C188" s="130">
        <v>47</v>
      </c>
      <c r="D188" s="133">
        <v>0</v>
      </c>
      <c r="E188" s="130">
        <v>47</v>
      </c>
      <c r="F188" s="63"/>
      <c r="G188" s="63"/>
      <c r="H188" s="63"/>
      <c r="I188" s="63"/>
      <c r="J188" s="63"/>
    </row>
    <row r="189" spans="1:10" s="134" customFormat="1" ht="12.75">
      <c r="A189" s="130" t="s">
        <v>46</v>
      </c>
      <c r="B189" s="131" t="s">
        <v>1</v>
      </c>
      <c r="C189" s="130">
        <v>0</v>
      </c>
      <c r="D189" s="133">
        <v>0</v>
      </c>
      <c r="E189" s="130">
        <v>0</v>
      </c>
      <c r="F189" s="47"/>
      <c r="G189" s="47"/>
      <c r="H189" s="47"/>
      <c r="I189" s="47"/>
      <c r="J189" s="47"/>
    </row>
    <row r="190" spans="1:10" s="134" customFormat="1" ht="12.75">
      <c r="A190" s="130" t="s">
        <v>25</v>
      </c>
      <c r="B190" s="131" t="s">
        <v>1</v>
      </c>
      <c r="C190" s="130">
        <f>C191</f>
        <v>30</v>
      </c>
      <c r="D190" s="130">
        <f>D191</f>
        <v>0</v>
      </c>
      <c r="E190" s="130">
        <f>E191</f>
        <v>30</v>
      </c>
      <c r="F190" s="47"/>
      <c r="G190" s="63"/>
      <c r="H190" s="63"/>
      <c r="I190" s="63"/>
      <c r="J190" s="63"/>
    </row>
    <row r="191" spans="1:10" s="134" customFormat="1" ht="12.75">
      <c r="A191" s="130" t="s">
        <v>70</v>
      </c>
      <c r="B191" s="131" t="s">
        <v>1</v>
      </c>
      <c r="C191" s="130">
        <v>30</v>
      </c>
      <c r="D191" s="133">
        <v>0</v>
      </c>
      <c r="E191" s="130">
        <v>30</v>
      </c>
      <c r="F191" s="63"/>
      <c r="G191" s="47"/>
      <c r="H191" s="47"/>
      <c r="I191" s="47"/>
      <c r="J191" s="47"/>
    </row>
    <row r="192" spans="1:10" s="39" customFormat="1" ht="12.75">
      <c r="A192" s="130"/>
      <c r="B192" s="131"/>
      <c r="C192" s="130"/>
      <c r="D192" s="133"/>
      <c r="E192" s="130"/>
      <c r="F192" s="130"/>
      <c r="G192" s="20"/>
      <c r="H192" s="20"/>
      <c r="I192" s="20"/>
      <c r="J192" s="22"/>
    </row>
    <row r="193" spans="1:10" s="39" customFormat="1" ht="12.75">
      <c r="A193" s="47"/>
      <c r="B193" s="46"/>
      <c r="C193" s="47"/>
      <c r="D193" s="59"/>
      <c r="E193" s="47"/>
      <c r="F193" s="130"/>
      <c r="G193" s="20"/>
      <c r="H193" s="20"/>
      <c r="I193" s="20"/>
      <c r="J193" s="22"/>
    </row>
    <row r="194" spans="1:10" s="39" customFormat="1" ht="12.75">
      <c r="A194" s="63" t="s">
        <v>71</v>
      </c>
      <c r="B194" s="62"/>
      <c r="C194" s="63"/>
      <c r="D194" s="86"/>
      <c r="E194" s="63"/>
      <c r="F194" s="47"/>
      <c r="G194" s="47"/>
      <c r="H194" s="47"/>
      <c r="I194" s="47"/>
      <c r="J194" s="47"/>
    </row>
    <row r="195" spans="1:10" s="39" customFormat="1" ht="12.75">
      <c r="A195" s="63" t="s">
        <v>9</v>
      </c>
      <c r="B195" s="62" t="s">
        <v>1</v>
      </c>
      <c r="C195" s="63">
        <f>C196</f>
        <v>2265.3900000000003</v>
      </c>
      <c r="D195" s="63">
        <f>D196</f>
        <v>103.35</v>
      </c>
      <c r="E195" s="63">
        <f>E196</f>
        <v>1222.3</v>
      </c>
      <c r="F195" s="47"/>
      <c r="G195" s="47"/>
      <c r="H195" s="47"/>
      <c r="I195" s="47"/>
      <c r="J195" s="47"/>
    </row>
    <row r="196" spans="1:10" s="39" customFormat="1" ht="12.75">
      <c r="A196" s="47" t="s">
        <v>16</v>
      </c>
      <c r="B196" s="46" t="s">
        <v>1</v>
      </c>
      <c r="C196" s="59">
        <f>C197+C214</f>
        <v>2265.3900000000003</v>
      </c>
      <c r="D196" s="59">
        <f>D197+D214</f>
        <v>103.35</v>
      </c>
      <c r="E196" s="59">
        <f>E197+E214</f>
        <v>1222.3</v>
      </c>
      <c r="F196" s="47"/>
      <c r="G196" s="47"/>
      <c r="H196" s="47"/>
      <c r="I196" s="47"/>
      <c r="J196" s="47"/>
    </row>
    <row r="197" spans="1:10" s="39" customFormat="1" ht="12.75">
      <c r="A197" s="63" t="s">
        <v>43</v>
      </c>
      <c r="B197" s="62" t="s">
        <v>1</v>
      </c>
      <c r="C197" s="63">
        <f>C198+C202</f>
        <v>495.97</v>
      </c>
      <c r="D197" s="63">
        <f>D198+D202</f>
        <v>103.35</v>
      </c>
      <c r="E197" s="63">
        <f>E198+E202</f>
        <v>322.3</v>
      </c>
      <c r="F197" s="47"/>
      <c r="G197" s="47"/>
      <c r="H197" s="47"/>
      <c r="I197" s="47"/>
      <c r="J197" s="47"/>
    </row>
    <row r="198" spans="1:10" s="39" customFormat="1" ht="12.75">
      <c r="A198" s="63" t="s">
        <v>89</v>
      </c>
      <c r="B198" s="62" t="s">
        <v>1</v>
      </c>
      <c r="C198" s="63">
        <f aca="true" t="shared" si="2" ref="C198:E200">C199</f>
        <v>353.67</v>
      </c>
      <c r="D198" s="63">
        <f t="shared" si="2"/>
        <v>103.35</v>
      </c>
      <c r="E198" s="63">
        <f t="shared" si="2"/>
        <v>180</v>
      </c>
      <c r="F198" s="47"/>
      <c r="G198" s="69"/>
      <c r="H198" s="69"/>
      <c r="I198" s="69"/>
      <c r="J198" s="17"/>
    </row>
    <row r="199" spans="1:10" ht="12.75">
      <c r="A199" s="130" t="s">
        <v>19</v>
      </c>
      <c r="B199" s="131" t="s">
        <v>1</v>
      </c>
      <c r="C199" s="130">
        <f t="shared" si="2"/>
        <v>353.67</v>
      </c>
      <c r="D199" s="130">
        <f t="shared" si="2"/>
        <v>103.35</v>
      </c>
      <c r="E199" s="130">
        <f t="shared" si="2"/>
        <v>180</v>
      </c>
      <c r="F199" s="47"/>
      <c r="G199" s="47"/>
      <c r="H199" s="47"/>
      <c r="I199" s="47"/>
      <c r="J199" s="47"/>
    </row>
    <row r="200" spans="1:10" ht="12.75">
      <c r="A200" s="130" t="s">
        <v>25</v>
      </c>
      <c r="B200" s="131" t="s">
        <v>1</v>
      </c>
      <c r="C200" s="130">
        <f t="shared" si="2"/>
        <v>353.67</v>
      </c>
      <c r="D200" s="130">
        <f t="shared" si="2"/>
        <v>103.35</v>
      </c>
      <c r="E200" s="130">
        <f t="shared" si="2"/>
        <v>180</v>
      </c>
      <c r="F200" s="47"/>
      <c r="G200" s="47"/>
      <c r="H200" s="47"/>
      <c r="I200" s="47"/>
      <c r="J200" s="47"/>
    </row>
    <row r="201" spans="1:10" ht="12.75">
      <c r="A201" s="42" t="s">
        <v>72</v>
      </c>
      <c r="B201" s="46" t="s">
        <v>1</v>
      </c>
      <c r="C201" s="50">
        <v>353.67</v>
      </c>
      <c r="D201" s="60">
        <v>103.35</v>
      </c>
      <c r="E201" s="50">
        <v>180</v>
      </c>
      <c r="F201" s="63">
        <v>70.32</v>
      </c>
      <c r="G201" s="47"/>
      <c r="H201" s="47"/>
      <c r="I201" s="47"/>
      <c r="J201" s="47"/>
    </row>
    <row r="202" spans="1:10" ht="12.75">
      <c r="A202" s="47" t="s">
        <v>32</v>
      </c>
      <c r="B202" s="46" t="s">
        <v>1</v>
      </c>
      <c r="C202" s="47">
        <f>C203+C204+C205</f>
        <v>142.3</v>
      </c>
      <c r="D202" s="47">
        <f>D203+D204+D205</f>
        <v>0</v>
      </c>
      <c r="E202" s="47">
        <f>E203+E204+E205</f>
        <v>142.3</v>
      </c>
      <c r="F202" s="47"/>
      <c r="G202" s="47"/>
      <c r="H202" s="47"/>
      <c r="I202" s="47"/>
      <c r="J202" s="47"/>
    </row>
    <row r="203" spans="1:10" ht="12.75">
      <c r="A203" s="47" t="s">
        <v>17</v>
      </c>
      <c r="B203" s="46" t="s">
        <v>1</v>
      </c>
      <c r="C203" s="47">
        <v>0</v>
      </c>
      <c r="D203" s="59">
        <v>0</v>
      </c>
      <c r="E203" s="47">
        <v>0</v>
      </c>
      <c r="F203" s="47"/>
      <c r="G203" s="47"/>
      <c r="H203" s="47"/>
      <c r="I203" s="47"/>
      <c r="J203" s="47"/>
    </row>
    <row r="204" spans="1:10" ht="12.75">
      <c r="A204" s="50" t="s">
        <v>48</v>
      </c>
      <c r="B204" s="46" t="s">
        <v>1</v>
      </c>
      <c r="C204" s="47">
        <v>0</v>
      </c>
      <c r="D204" s="59">
        <v>0</v>
      </c>
      <c r="E204" s="47">
        <v>0</v>
      </c>
      <c r="F204" s="63"/>
      <c r="G204" s="63"/>
      <c r="H204" s="63"/>
      <c r="I204" s="63"/>
      <c r="J204" s="63"/>
    </row>
    <row r="205" spans="1:10" ht="12.75">
      <c r="A205" s="63" t="s">
        <v>19</v>
      </c>
      <c r="B205" s="62" t="s">
        <v>1</v>
      </c>
      <c r="C205" s="63">
        <f>C206+C207+C208+C210+C211</f>
        <v>142.3</v>
      </c>
      <c r="D205" s="63">
        <f>D206+D207+D208+D210+D211</f>
        <v>0</v>
      </c>
      <c r="E205" s="63">
        <f>E206+E207+E208+E210+E211</f>
        <v>142.3</v>
      </c>
      <c r="F205" s="20"/>
      <c r="G205" s="63"/>
      <c r="H205" s="63"/>
      <c r="I205" s="63"/>
      <c r="J205" s="63"/>
    </row>
    <row r="206" spans="1:10" ht="12.75">
      <c r="A206" s="47" t="s">
        <v>20</v>
      </c>
      <c r="B206" s="46" t="s">
        <v>1</v>
      </c>
      <c r="C206" s="47">
        <v>0</v>
      </c>
      <c r="D206" s="59">
        <v>0</v>
      </c>
      <c r="E206" s="47">
        <v>0</v>
      </c>
      <c r="F206" s="20"/>
      <c r="G206" s="47"/>
      <c r="H206" s="47"/>
      <c r="I206" s="47"/>
      <c r="J206" s="47"/>
    </row>
    <row r="207" spans="1:10" ht="15" customHeight="1">
      <c r="A207" s="47" t="s">
        <v>45</v>
      </c>
      <c r="B207" s="46" t="s">
        <v>1</v>
      </c>
      <c r="C207" s="47">
        <v>0</v>
      </c>
      <c r="D207" s="59">
        <v>0</v>
      </c>
      <c r="E207" s="47"/>
      <c r="F207" s="63"/>
      <c r="G207" s="47"/>
      <c r="H207" s="47"/>
      <c r="I207" s="47"/>
      <c r="J207" s="47"/>
    </row>
    <row r="208" spans="1:10" ht="12.75">
      <c r="A208" s="63" t="s">
        <v>23</v>
      </c>
      <c r="B208" s="62" t="s">
        <v>1</v>
      </c>
      <c r="C208" s="63">
        <f>C209</f>
        <v>86</v>
      </c>
      <c r="D208" s="63">
        <f>D209</f>
        <v>0</v>
      </c>
      <c r="E208" s="63">
        <f>E209</f>
        <v>86</v>
      </c>
      <c r="F208" s="47"/>
      <c r="G208" s="47"/>
      <c r="H208" s="47"/>
      <c r="I208" s="47"/>
      <c r="J208" s="47"/>
    </row>
    <row r="209" spans="1:10" ht="12.75">
      <c r="A209" s="50" t="s">
        <v>75</v>
      </c>
      <c r="B209" s="46" t="s">
        <v>1</v>
      </c>
      <c r="C209" s="47">
        <v>86</v>
      </c>
      <c r="D209" s="59">
        <v>0</v>
      </c>
      <c r="E209" s="47">
        <v>86</v>
      </c>
      <c r="F209" s="47"/>
      <c r="G209" s="47"/>
      <c r="H209" s="47"/>
      <c r="I209" s="47"/>
      <c r="J209" s="47"/>
    </row>
    <row r="210" spans="1:10" ht="12.75">
      <c r="A210" s="47" t="s">
        <v>46</v>
      </c>
      <c r="B210" s="46" t="s">
        <v>1</v>
      </c>
      <c r="C210" s="47">
        <v>0</v>
      </c>
      <c r="D210" s="59">
        <v>0</v>
      </c>
      <c r="E210" s="47">
        <v>0</v>
      </c>
      <c r="F210" s="47"/>
      <c r="G210" s="130"/>
      <c r="H210" s="130"/>
      <c r="I210" s="130"/>
      <c r="J210" s="130"/>
    </row>
    <row r="211" spans="1:10" s="39" customFormat="1" ht="12.75">
      <c r="A211" s="63" t="s">
        <v>25</v>
      </c>
      <c r="B211" s="62" t="s">
        <v>1</v>
      </c>
      <c r="C211" s="63">
        <f>C212+C213</f>
        <v>56.300000000000004</v>
      </c>
      <c r="D211" s="63">
        <f>D212+D213</f>
        <v>0</v>
      </c>
      <c r="E211" s="63">
        <f>E212+E213</f>
        <v>56.300000000000004</v>
      </c>
      <c r="F211" s="69"/>
      <c r="G211" s="130"/>
      <c r="H211" s="130"/>
      <c r="I211" s="130"/>
      <c r="J211" s="130"/>
    </row>
    <row r="212" spans="1:10" ht="12.75">
      <c r="A212" s="55" t="s">
        <v>73</v>
      </c>
      <c r="B212" s="52" t="s">
        <v>1</v>
      </c>
      <c r="C212" s="47">
        <v>17.6</v>
      </c>
      <c r="D212" s="59">
        <v>0</v>
      </c>
      <c r="E212" s="47">
        <v>17.6</v>
      </c>
      <c r="F212" s="47"/>
      <c r="G212" s="130"/>
      <c r="H212" s="130"/>
      <c r="I212" s="130"/>
      <c r="J212" s="130"/>
    </row>
    <row r="213" spans="1:10" ht="12.75">
      <c r="A213" s="55" t="s">
        <v>74</v>
      </c>
      <c r="B213" s="52" t="s">
        <v>1</v>
      </c>
      <c r="C213" s="47">
        <v>38.7</v>
      </c>
      <c r="D213" s="59">
        <v>0</v>
      </c>
      <c r="E213" s="47">
        <v>38.7</v>
      </c>
      <c r="F213" s="47"/>
      <c r="G213" s="63"/>
      <c r="H213" s="63"/>
      <c r="I213" s="63"/>
      <c r="J213" s="63"/>
    </row>
    <row r="214" spans="1:10" ht="12.75">
      <c r="A214" s="126" t="s">
        <v>76</v>
      </c>
      <c r="B214" s="62" t="s">
        <v>1</v>
      </c>
      <c r="C214" s="63">
        <f>C215</f>
        <v>1769.42</v>
      </c>
      <c r="D214" s="63">
        <f>D215</f>
        <v>0</v>
      </c>
      <c r="E214" s="63">
        <f>E215</f>
        <v>900</v>
      </c>
      <c r="F214" s="63">
        <f>F215</f>
        <v>869.42</v>
      </c>
      <c r="G214" s="63"/>
      <c r="H214" s="63"/>
      <c r="I214" s="63"/>
      <c r="J214" s="63"/>
    </row>
    <row r="215" spans="1:10" ht="12.75">
      <c r="A215" s="126" t="s">
        <v>77</v>
      </c>
      <c r="B215" s="62" t="s">
        <v>1</v>
      </c>
      <c r="C215" s="63">
        <v>1769.42</v>
      </c>
      <c r="D215" s="63">
        <v>0</v>
      </c>
      <c r="E215" s="63">
        <v>900</v>
      </c>
      <c r="F215" s="47">
        <v>869.42</v>
      </c>
      <c r="G215" s="63"/>
      <c r="H215" s="63"/>
      <c r="I215" s="63"/>
      <c r="J215" s="63"/>
    </row>
    <row r="216" spans="1:10" ht="12.75">
      <c r="A216" s="47"/>
      <c r="B216" s="46"/>
      <c r="C216" s="47"/>
      <c r="D216" s="59"/>
      <c r="E216" s="47"/>
      <c r="F216" s="47"/>
      <c r="G216" s="63"/>
      <c r="H216" s="63"/>
      <c r="I216" s="63"/>
      <c r="J216" s="63"/>
    </row>
    <row r="217" spans="1:10" ht="12.75">
      <c r="A217" s="87"/>
      <c r="B217" s="88"/>
      <c r="C217" s="89"/>
      <c r="D217" s="104"/>
      <c r="E217" s="89"/>
      <c r="F217" s="63"/>
      <c r="G217" s="47"/>
      <c r="H217" s="47"/>
      <c r="I217" s="47"/>
      <c r="J217" s="47"/>
    </row>
    <row r="218" spans="1:10" ht="12.75">
      <c r="A218" s="63" t="s">
        <v>49</v>
      </c>
      <c r="B218" s="46"/>
      <c r="C218" s="47"/>
      <c r="D218" s="59"/>
      <c r="E218" s="47"/>
      <c r="F218" s="63"/>
      <c r="G218" s="129"/>
      <c r="H218" s="129"/>
      <c r="I218" s="129"/>
      <c r="J218" s="38"/>
    </row>
    <row r="219" spans="1:10" ht="12.75">
      <c r="A219" s="47" t="s">
        <v>9</v>
      </c>
      <c r="B219" s="46"/>
      <c r="C219" s="47"/>
      <c r="D219" s="59"/>
      <c r="E219" s="47"/>
      <c r="F219" s="47"/>
      <c r="G219" s="69"/>
      <c r="H219" s="69"/>
      <c r="I219" s="69"/>
      <c r="J219" s="17"/>
    </row>
    <row r="220" spans="1:10" ht="12.75">
      <c r="A220" s="63" t="s">
        <v>16</v>
      </c>
      <c r="B220" s="62" t="s">
        <v>1</v>
      </c>
      <c r="C220" s="63">
        <f>C221+C237</f>
        <v>23139.02</v>
      </c>
      <c r="D220" s="63">
        <f>D221+D237</f>
        <v>12073.81</v>
      </c>
      <c r="E220" s="63">
        <f>E221+E237</f>
        <v>8000.4</v>
      </c>
      <c r="F220" s="47">
        <f>F221+F237</f>
        <v>3064.81</v>
      </c>
      <c r="G220" s="47"/>
      <c r="H220" s="47"/>
      <c r="I220" s="47"/>
      <c r="J220" s="47"/>
    </row>
    <row r="221" spans="1:10" ht="12.75">
      <c r="A221" s="47" t="s">
        <v>43</v>
      </c>
      <c r="B221" s="46" t="s">
        <v>1</v>
      </c>
      <c r="C221" s="47">
        <f>C222</f>
        <v>2299.02</v>
      </c>
      <c r="D221" s="47">
        <f>D222</f>
        <v>1329.81</v>
      </c>
      <c r="E221" s="47">
        <f>E222</f>
        <v>902.4</v>
      </c>
      <c r="F221" s="47">
        <f>F224</f>
        <v>66.81</v>
      </c>
      <c r="G221" s="47"/>
      <c r="H221" s="47"/>
      <c r="I221" s="47"/>
      <c r="J221" s="47"/>
    </row>
    <row r="222" spans="1:10" ht="12.75">
      <c r="A222" s="47" t="s">
        <v>32</v>
      </c>
      <c r="B222" s="46" t="s">
        <v>1</v>
      </c>
      <c r="C222" s="47">
        <f>(C223+C226+C228)</f>
        <v>2299.02</v>
      </c>
      <c r="D222" s="47">
        <f>(D223+D226+D228)</f>
        <v>1329.81</v>
      </c>
      <c r="E222" s="47">
        <f>(E223+E226+E228)</f>
        <v>902.4</v>
      </c>
      <c r="F222" s="47">
        <f>(F223+F226+F228)</f>
        <v>66.81</v>
      </c>
      <c r="G222" s="47"/>
      <c r="H222" s="47"/>
      <c r="I222" s="47"/>
      <c r="J222" s="47"/>
    </row>
    <row r="223" spans="1:10" ht="12.75">
      <c r="A223" s="47" t="s">
        <v>17</v>
      </c>
      <c r="B223" s="46" t="s">
        <v>1</v>
      </c>
      <c r="C223" s="47">
        <f>SUM(C224:C225)</f>
        <v>1550.02</v>
      </c>
      <c r="D223" s="59">
        <f>SUM(D224:D225)</f>
        <v>1329.81</v>
      </c>
      <c r="E223" s="47">
        <f>SUM(E224:E225)</f>
        <v>153.4</v>
      </c>
      <c r="F223" s="130">
        <f>F224</f>
        <v>66.81</v>
      </c>
      <c r="G223" s="47"/>
      <c r="H223" s="47"/>
      <c r="I223" s="47"/>
      <c r="J223" s="47"/>
    </row>
    <row r="224" spans="1:10" ht="12.75">
      <c r="A224" s="70" t="s">
        <v>58</v>
      </c>
      <c r="B224" s="62" t="s">
        <v>1</v>
      </c>
      <c r="C224" s="63">
        <v>996.92</v>
      </c>
      <c r="D224" s="86">
        <v>849.11</v>
      </c>
      <c r="E224" s="63">
        <v>81</v>
      </c>
      <c r="F224" s="130">
        <v>66.81</v>
      </c>
      <c r="G224" s="47"/>
      <c r="H224" s="47"/>
      <c r="I224" s="47"/>
      <c r="J224" s="47"/>
    </row>
    <row r="225" spans="1:10" ht="12.75">
      <c r="A225" s="70" t="s">
        <v>59</v>
      </c>
      <c r="B225" s="62" t="s">
        <v>1</v>
      </c>
      <c r="C225" s="63">
        <v>553.1</v>
      </c>
      <c r="D225" s="86">
        <v>480.7</v>
      </c>
      <c r="E225" s="63">
        <v>72.4</v>
      </c>
      <c r="F225" s="130"/>
      <c r="G225" s="47"/>
      <c r="H225" s="47"/>
      <c r="I225" s="47"/>
      <c r="J225" s="47"/>
    </row>
    <row r="226" spans="1:10" ht="12.75">
      <c r="A226" s="47" t="s">
        <v>44</v>
      </c>
      <c r="B226" s="46" t="s">
        <v>1</v>
      </c>
      <c r="C226" s="63">
        <f>C227</f>
        <v>80</v>
      </c>
      <c r="D226" s="63">
        <f>D227</f>
        <v>0</v>
      </c>
      <c r="E226" s="63">
        <f>E227</f>
        <v>80</v>
      </c>
      <c r="F226" s="63"/>
      <c r="G226" s="47"/>
      <c r="H226" s="47"/>
      <c r="I226" s="47"/>
      <c r="J226" s="47"/>
    </row>
    <row r="227" spans="1:10" ht="12.75">
      <c r="A227" s="50" t="s">
        <v>82</v>
      </c>
      <c r="B227" s="52" t="s">
        <v>1</v>
      </c>
      <c r="C227" s="63">
        <v>80</v>
      </c>
      <c r="D227" s="86">
        <v>0</v>
      </c>
      <c r="E227" s="63">
        <v>80</v>
      </c>
      <c r="F227" s="63"/>
      <c r="G227" s="47"/>
      <c r="H227" s="47"/>
      <c r="I227" s="47"/>
      <c r="J227" s="47"/>
    </row>
    <row r="228" spans="1:10" ht="12.75">
      <c r="A228" s="47" t="s">
        <v>19</v>
      </c>
      <c r="B228" s="46" t="s">
        <v>1</v>
      </c>
      <c r="C228" s="47">
        <f>C229+C232</f>
        <v>669</v>
      </c>
      <c r="D228" s="47">
        <f>D229+D232</f>
        <v>0</v>
      </c>
      <c r="E228" s="47">
        <f>E229+E232</f>
        <v>669</v>
      </c>
      <c r="F228" s="63"/>
      <c r="G228" s="47"/>
      <c r="H228" s="47"/>
      <c r="I228" s="47"/>
      <c r="J228" s="47"/>
    </row>
    <row r="229" spans="1:10" ht="12.75">
      <c r="A229" s="47" t="s">
        <v>45</v>
      </c>
      <c r="B229" s="46" t="s">
        <v>1</v>
      </c>
      <c r="C229" s="37">
        <f>C230+C231</f>
        <v>200</v>
      </c>
      <c r="D229" s="37">
        <f>D230+D231</f>
        <v>0</v>
      </c>
      <c r="E229" s="37">
        <f>E230+E231</f>
        <v>200</v>
      </c>
      <c r="F229" s="63"/>
      <c r="G229" s="47"/>
      <c r="H229" s="47"/>
      <c r="I229" s="47"/>
      <c r="J229" s="47"/>
    </row>
    <row r="230" spans="1:10" ht="12.75">
      <c r="A230" s="130" t="s">
        <v>64</v>
      </c>
      <c r="B230" s="131" t="s">
        <v>1</v>
      </c>
      <c r="C230" s="130">
        <v>135</v>
      </c>
      <c r="D230" s="133">
        <v>0</v>
      </c>
      <c r="E230" s="132">
        <v>135</v>
      </c>
      <c r="F230" s="63"/>
      <c r="G230" s="47"/>
      <c r="H230" s="47"/>
      <c r="I230" s="47"/>
      <c r="J230" s="47"/>
    </row>
    <row r="231" spans="1:10" ht="12.75">
      <c r="A231" s="130" t="s">
        <v>83</v>
      </c>
      <c r="B231" s="131" t="s">
        <v>1</v>
      </c>
      <c r="C231" s="130">
        <v>65</v>
      </c>
      <c r="D231" s="133">
        <v>0</v>
      </c>
      <c r="E231" s="132">
        <v>65</v>
      </c>
      <c r="F231" s="130"/>
      <c r="G231" s="63"/>
      <c r="H231" s="63"/>
      <c r="I231" s="63"/>
      <c r="J231" s="63"/>
    </row>
    <row r="232" spans="1:10" ht="12.75">
      <c r="A232" s="130" t="s">
        <v>23</v>
      </c>
      <c r="B232" s="131" t="s">
        <v>1</v>
      </c>
      <c r="C232" s="130">
        <f>C233+C234+C235+C236</f>
        <v>469</v>
      </c>
      <c r="D232" s="130">
        <f>D233+D234+D235+D236</f>
        <v>0</v>
      </c>
      <c r="E232" s="130">
        <f>E233+E234+E235+E236</f>
        <v>469</v>
      </c>
      <c r="F232" s="129"/>
      <c r="G232" s="47"/>
      <c r="H232" s="47"/>
      <c r="I232" s="47"/>
      <c r="J232" s="47"/>
    </row>
    <row r="233" spans="1:10" ht="12.75">
      <c r="A233" s="63" t="s">
        <v>78</v>
      </c>
      <c r="B233" s="62" t="s">
        <v>1</v>
      </c>
      <c r="C233" s="63">
        <v>163</v>
      </c>
      <c r="D233" s="63">
        <v>0</v>
      </c>
      <c r="E233" s="63">
        <v>163</v>
      </c>
      <c r="F233" s="69"/>
      <c r="G233" s="47"/>
      <c r="H233" s="47"/>
      <c r="I233" s="47"/>
      <c r="J233" s="47"/>
    </row>
    <row r="234" spans="1:10" ht="12.75">
      <c r="A234" s="63" t="s">
        <v>79</v>
      </c>
      <c r="B234" s="62" t="s">
        <v>1</v>
      </c>
      <c r="C234" s="63">
        <v>116</v>
      </c>
      <c r="D234" s="63">
        <v>0</v>
      </c>
      <c r="E234" s="63">
        <v>116</v>
      </c>
      <c r="F234" s="47"/>
      <c r="G234" s="69"/>
      <c r="H234" s="69"/>
      <c r="I234" s="69"/>
      <c r="J234" s="17"/>
    </row>
    <row r="235" spans="1:10" s="25" customFormat="1" ht="12.75">
      <c r="A235" s="63" t="s">
        <v>80</v>
      </c>
      <c r="B235" s="62" t="s">
        <v>1</v>
      </c>
      <c r="C235" s="63">
        <v>130</v>
      </c>
      <c r="D235" s="63">
        <v>0</v>
      </c>
      <c r="E235" s="63">
        <v>130</v>
      </c>
      <c r="F235" s="47"/>
      <c r="G235" s="47"/>
      <c r="H235" s="47"/>
      <c r="I235" s="47"/>
      <c r="J235" s="47"/>
    </row>
    <row r="236" spans="1:10" s="25" customFormat="1" ht="12.75">
      <c r="A236" s="63" t="s">
        <v>81</v>
      </c>
      <c r="B236" s="62" t="s">
        <v>1</v>
      </c>
      <c r="C236" s="63">
        <v>60</v>
      </c>
      <c r="D236" s="63">
        <v>0</v>
      </c>
      <c r="E236" s="63">
        <v>60</v>
      </c>
      <c r="F236" s="47"/>
      <c r="G236" s="47"/>
      <c r="H236" s="47"/>
      <c r="I236" s="47"/>
      <c r="J236" s="47"/>
    </row>
    <row r="237" spans="1:10" s="25" customFormat="1" ht="12.75">
      <c r="A237" s="132" t="s">
        <v>68</v>
      </c>
      <c r="B237" s="62" t="s">
        <v>1</v>
      </c>
      <c r="C237" s="63">
        <f>C238</f>
        <v>20840</v>
      </c>
      <c r="D237" s="63">
        <f>D238</f>
        <v>10744</v>
      </c>
      <c r="E237" s="63">
        <f>E238</f>
        <v>7098</v>
      </c>
      <c r="F237" s="47">
        <f>F238</f>
        <v>2998</v>
      </c>
      <c r="G237" s="47"/>
      <c r="H237" s="47"/>
      <c r="I237" s="47"/>
      <c r="J237" s="47"/>
    </row>
    <row r="238" spans="1:10" s="25" customFormat="1" ht="12.75">
      <c r="A238" s="91" t="s">
        <v>58</v>
      </c>
      <c r="B238" s="131" t="s">
        <v>1</v>
      </c>
      <c r="C238" s="130">
        <v>20840</v>
      </c>
      <c r="D238" s="130">
        <v>10744</v>
      </c>
      <c r="E238" s="130">
        <v>7098</v>
      </c>
      <c r="F238" s="47">
        <v>2998</v>
      </c>
      <c r="G238" s="47"/>
      <c r="H238" s="47"/>
      <c r="I238" s="47"/>
      <c r="J238" s="47"/>
    </row>
    <row r="239" spans="1:10" s="25" customFormat="1" ht="12" customHeight="1">
      <c r="A239" s="127"/>
      <c r="B239" s="128"/>
      <c r="C239" s="129"/>
      <c r="D239" s="129"/>
      <c r="E239" s="129"/>
      <c r="F239" s="47"/>
      <c r="G239" s="47"/>
      <c r="H239" s="47"/>
      <c r="I239" s="47"/>
      <c r="J239" s="47"/>
    </row>
    <row r="240" spans="1:10" s="25" customFormat="1" ht="12.75">
      <c r="A240" s="67"/>
      <c r="B240" s="68"/>
      <c r="C240" s="69"/>
      <c r="D240" s="33"/>
      <c r="E240" s="69"/>
      <c r="F240" s="47"/>
      <c r="G240" s="15"/>
      <c r="H240" s="15"/>
      <c r="I240" s="15"/>
      <c r="J240" s="17"/>
    </row>
    <row r="241" spans="1:10" ht="12.75">
      <c r="A241" s="63" t="s">
        <v>47</v>
      </c>
      <c r="B241" s="62"/>
      <c r="C241" s="63"/>
      <c r="D241" s="86"/>
      <c r="E241" s="63"/>
      <c r="F241" s="47"/>
      <c r="G241" s="47"/>
      <c r="H241" s="47"/>
      <c r="I241" s="47"/>
      <c r="J241" s="47"/>
    </row>
    <row r="242" spans="1:10" ht="12.75">
      <c r="A242" s="63" t="s">
        <v>9</v>
      </c>
      <c r="B242" s="62"/>
      <c r="C242" s="63">
        <f aca="true" t="shared" si="3" ref="C242:E244">C243</f>
        <v>100</v>
      </c>
      <c r="D242" s="63">
        <f t="shared" si="3"/>
        <v>0</v>
      </c>
      <c r="E242" s="63">
        <f t="shared" si="3"/>
        <v>100</v>
      </c>
      <c r="F242" s="47"/>
      <c r="G242" s="47"/>
      <c r="H242" s="47"/>
      <c r="I242" s="47"/>
      <c r="J242" s="47"/>
    </row>
    <row r="243" spans="1:10" ht="12.75">
      <c r="A243" s="47" t="s">
        <v>16</v>
      </c>
      <c r="B243" s="46" t="s">
        <v>1</v>
      </c>
      <c r="C243" s="47">
        <f t="shared" si="3"/>
        <v>100</v>
      </c>
      <c r="D243" s="47">
        <f t="shared" si="3"/>
        <v>0</v>
      </c>
      <c r="E243" s="47">
        <f t="shared" si="3"/>
        <v>100</v>
      </c>
      <c r="F243" s="47"/>
      <c r="G243" s="47"/>
      <c r="H243" s="47"/>
      <c r="I243" s="47"/>
      <c r="J243" s="47"/>
    </row>
    <row r="244" spans="1:10" ht="12.75">
      <c r="A244" s="47" t="s">
        <v>43</v>
      </c>
      <c r="B244" s="46" t="s">
        <v>1</v>
      </c>
      <c r="C244" s="47">
        <f t="shared" si="3"/>
        <v>100</v>
      </c>
      <c r="D244" s="47">
        <f t="shared" si="3"/>
        <v>0</v>
      </c>
      <c r="E244" s="47">
        <f t="shared" si="3"/>
        <v>100</v>
      </c>
      <c r="F244" s="47"/>
      <c r="G244" s="47"/>
      <c r="H244" s="47"/>
      <c r="I244" s="47"/>
      <c r="J244" s="47"/>
    </row>
    <row r="245" spans="1:10" ht="12.75">
      <c r="A245" s="47" t="s">
        <v>32</v>
      </c>
      <c r="B245" s="46" t="s">
        <v>1</v>
      </c>
      <c r="C245" s="47">
        <f>C246+C247+C248</f>
        <v>100</v>
      </c>
      <c r="D245" s="47">
        <f>D246+D247+D248</f>
        <v>0</v>
      </c>
      <c r="E245" s="47">
        <f>E246+E247+E248</f>
        <v>100</v>
      </c>
      <c r="F245" s="63"/>
      <c r="G245" s="47"/>
      <c r="H245" s="47"/>
      <c r="I245" s="47"/>
      <c r="J245" s="47"/>
    </row>
    <row r="246" spans="1:10" ht="12.75">
      <c r="A246" s="47" t="s">
        <v>17</v>
      </c>
      <c r="B246" s="46" t="s">
        <v>1</v>
      </c>
      <c r="C246" s="47">
        <v>0</v>
      </c>
      <c r="D246" s="59">
        <v>0</v>
      </c>
      <c r="E246" s="47">
        <v>0</v>
      </c>
      <c r="F246" s="47"/>
      <c r="G246" s="47"/>
      <c r="H246" s="47"/>
      <c r="I246" s="47"/>
      <c r="J246" s="47"/>
    </row>
    <row r="247" spans="1:10" ht="12.75">
      <c r="A247" s="47" t="s">
        <v>44</v>
      </c>
      <c r="B247" s="46" t="s">
        <v>1</v>
      </c>
      <c r="C247" s="47">
        <v>0</v>
      </c>
      <c r="D247" s="59">
        <v>0</v>
      </c>
      <c r="E247" s="47">
        <v>0</v>
      </c>
      <c r="F247" s="47"/>
      <c r="G247" s="47"/>
      <c r="H247" s="47"/>
      <c r="I247" s="47"/>
      <c r="J247" s="47"/>
    </row>
    <row r="248" spans="1:10" ht="12.75">
      <c r="A248" s="47" t="s">
        <v>19</v>
      </c>
      <c r="B248" s="46" t="s">
        <v>1</v>
      </c>
      <c r="C248" s="47">
        <f>C249+C250+C251+C253+C254</f>
        <v>100</v>
      </c>
      <c r="D248" s="47">
        <f>D249+D250+D251+D253+D254</f>
        <v>0</v>
      </c>
      <c r="E248" s="47">
        <f>E249+E250+E251+E253+E254</f>
        <v>100</v>
      </c>
      <c r="F248" s="69"/>
      <c r="G248" s="50"/>
      <c r="H248" s="50"/>
      <c r="I248" s="50"/>
      <c r="J248" s="50"/>
    </row>
    <row r="249" spans="1:10" ht="12.75">
      <c r="A249" s="47" t="s">
        <v>20</v>
      </c>
      <c r="B249" s="46" t="s">
        <v>1</v>
      </c>
      <c r="C249" s="47">
        <v>0</v>
      </c>
      <c r="D249" s="59">
        <v>0</v>
      </c>
      <c r="E249" s="47">
        <v>0</v>
      </c>
      <c r="F249" s="47"/>
      <c r="G249" s="47"/>
      <c r="H249" s="47"/>
      <c r="I249" s="47"/>
      <c r="J249" s="47"/>
    </row>
    <row r="250" spans="1:10" ht="12.75">
      <c r="A250" s="47" t="s">
        <v>45</v>
      </c>
      <c r="B250" s="46" t="s">
        <v>1</v>
      </c>
      <c r="C250" s="47">
        <v>0</v>
      </c>
      <c r="D250" s="59">
        <v>0</v>
      </c>
      <c r="E250" s="47">
        <v>0</v>
      </c>
      <c r="F250" s="47"/>
      <c r="G250" s="47"/>
      <c r="H250" s="47"/>
      <c r="I250" s="47"/>
      <c r="J250" s="47"/>
    </row>
    <row r="251" spans="1:10" ht="12.75">
      <c r="A251" s="47" t="s">
        <v>23</v>
      </c>
      <c r="B251" s="46" t="s">
        <v>1</v>
      </c>
      <c r="C251" s="47">
        <f>C252</f>
        <v>100</v>
      </c>
      <c r="D251" s="47">
        <f>D252</f>
        <v>0</v>
      </c>
      <c r="E251" s="47">
        <f>E252</f>
        <v>100</v>
      </c>
      <c r="F251" s="47"/>
      <c r="G251" s="47"/>
      <c r="H251" s="47"/>
      <c r="I251" s="47"/>
      <c r="J251" s="47"/>
    </row>
    <row r="252" spans="1:11" ht="12.75">
      <c r="A252" s="63" t="s">
        <v>84</v>
      </c>
      <c r="B252" s="62" t="s">
        <v>1</v>
      </c>
      <c r="C252" s="63">
        <v>100</v>
      </c>
      <c r="D252" s="86">
        <v>0</v>
      </c>
      <c r="E252" s="63">
        <v>100</v>
      </c>
      <c r="F252" s="47"/>
      <c r="G252" s="47"/>
      <c r="H252" s="47"/>
      <c r="I252" s="47"/>
      <c r="J252" s="47"/>
      <c r="K252" s="25"/>
    </row>
    <row r="253" spans="1:11" ht="12.75">
      <c r="A253" s="47" t="s">
        <v>46</v>
      </c>
      <c r="B253" s="46" t="s">
        <v>1</v>
      </c>
      <c r="C253" s="47">
        <v>0</v>
      </c>
      <c r="D253" s="59">
        <v>0</v>
      </c>
      <c r="E253" s="47">
        <v>0</v>
      </c>
      <c r="F253" s="47"/>
      <c r="G253" s="47"/>
      <c r="H253" s="47"/>
      <c r="I253" s="47"/>
      <c r="J253" s="47"/>
      <c r="K253" s="25"/>
    </row>
    <row r="254" spans="1:11" ht="12.75">
      <c r="A254" s="47" t="s">
        <v>25</v>
      </c>
      <c r="B254" s="46" t="s">
        <v>1</v>
      </c>
      <c r="C254" s="47">
        <v>0</v>
      </c>
      <c r="D254" s="59">
        <v>0</v>
      </c>
      <c r="E254" s="47">
        <v>0</v>
      </c>
      <c r="F254" s="15"/>
      <c r="G254" s="47"/>
      <c r="H254" s="47"/>
      <c r="I254" s="47"/>
      <c r="J254" s="47"/>
      <c r="K254" s="25"/>
    </row>
    <row r="255" spans="1:11" ht="12.75">
      <c r="A255" s="67"/>
      <c r="B255" s="68"/>
      <c r="C255" s="69"/>
      <c r="D255" s="33"/>
      <c r="E255" s="69"/>
      <c r="F255" s="47"/>
      <c r="G255" s="47"/>
      <c r="H255" s="47"/>
      <c r="I255" s="47"/>
      <c r="J255" s="47"/>
      <c r="K255" s="25"/>
    </row>
    <row r="256" spans="1:10" ht="12.75">
      <c r="A256" s="63" t="s">
        <v>51</v>
      </c>
      <c r="B256" s="62"/>
      <c r="C256" s="63"/>
      <c r="D256" s="86"/>
      <c r="E256" s="63"/>
      <c r="F256" s="47"/>
      <c r="G256" s="47"/>
      <c r="H256" s="47"/>
      <c r="I256" s="47"/>
      <c r="J256" s="47"/>
    </row>
    <row r="257" spans="1:10" ht="12.75">
      <c r="A257" s="63" t="s">
        <v>9</v>
      </c>
      <c r="B257" s="46"/>
      <c r="C257" s="63">
        <f aca="true" t="shared" si="4" ref="C257:E258">C258</f>
        <v>12213.58</v>
      </c>
      <c r="D257" s="63">
        <f t="shared" si="4"/>
        <v>11338.1</v>
      </c>
      <c r="E257" s="63">
        <f t="shared" si="4"/>
        <v>875.48</v>
      </c>
      <c r="F257" s="47"/>
      <c r="G257" s="47"/>
      <c r="H257" s="47"/>
      <c r="I257" s="47"/>
      <c r="J257" s="47"/>
    </row>
    <row r="258" spans="1:10" ht="12.75">
      <c r="A258" s="73" t="s">
        <v>16</v>
      </c>
      <c r="B258" s="72" t="s">
        <v>1</v>
      </c>
      <c r="C258" s="73">
        <f t="shared" si="4"/>
        <v>12213.58</v>
      </c>
      <c r="D258" s="73">
        <f t="shared" si="4"/>
        <v>11338.1</v>
      </c>
      <c r="E258" s="73">
        <f t="shared" si="4"/>
        <v>875.48</v>
      </c>
      <c r="F258" s="47"/>
      <c r="G258" s="47"/>
      <c r="H258" s="47"/>
      <c r="I258" s="47"/>
      <c r="J258" s="47"/>
    </row>
    <row r="259" spans="1:10" ht="12.75">
      <c r="A259" s="47" t="s">
        <v>43</v>
      </c>
      <c r="B259" s="46" t="s">
        <v>1</v>
      </c>
      <c r="C259" s="47">
        <f>SUM(C260+C263)</f>
        <v>12213.58</v>
      </c>
      <c r="D259" s="47">
        <f>SUM(D260+D263)</f>
        <v>11338.1</v>
      </c>
      <c r="E259" s="47">
        <f>SUM(E260+E263)</f>
        <v>875.48</v>
      </c>
      <c r="F259" s="47"/>
      <c r="G259" s="47"/>
      <c r="H259" s="47"/>
      <c r="I259" s="47"/>
      <c r="J259" s="47"/>
    </row>
    <row r="260" spans="1:10" ht="12.75">
      <c r="A260" s="45" t="s">
        <v>39</v>
      </c>
      <c r="B260" s="36" t="s">
        <v>1</v>
      </c>
      <c r="C260" s="37">
        <f>C262</f>
        <v>11355</v>
      </c>
      <c r="D260" s="37">
        <f>D262</f>
        <v>11338.1</v>
      </c>
      <c r="E260" s="37">
        <f>E262</f>
        <v>16.9</v>
      </c>
      <c r="F260" s="47"/>
      <c r="G260" s="78"/>
      <c r="H260" s="47"/>
      <c r="I260" s="78"/>
      <c r="J260" s="78"/>
    </row>
    <row r="261" spans="1:10" ht="12.75">
      <c r="A261" s="44" t="s">
        <v>50</v>
      </c>
      <c r="B261" s="41"/>
      <c r="C261" s="40"/>
      <c r="D261" s="103"/>
      <c r="E261" s="95"/>
      <c r="F261" s="47"/>
      <c r="G261" s="78"/>
      <c r="H261" s="78"/>
      <c r="I261" s="78"/>
      <c r="J261" s="78"/>
    </row>
    <row r="262" spans="1:10" ht="12.75">
      <c r="A262" s="63" t="s">
        <v>88</v>
      </c>
      <c r="B262" s="46"/>
      <c r="C262" s="37">
        <v>11355</v>
      </c>
      <c r="D262" s="57">
        <v>11338.1</v>
      </c>
      <c r="E262" s="94">
        <v>16.9</v>
      </c>
      <c r="F262" s="50"/>
      <c r="G262" s="78"/>
      <c r="H262" s="78"/>
      <c r="I262" s="78"/>
      <c r="J262" s="78"/>
    </row>
    <row r="263" spans="1:10" ht="12.75">
      <c r="A263" s="73" t="s">
        <v>32</v>
      </c>
      <c r="B263" s="72" t="s">
        <v>1</v>
      </c>
      <c r="C263" s="73">
        <f>C264+C265+C267</f>
        <v>858.58</v>
      </c>
      <c r="D263" s="73">
        <f>D264+D265+D267</f>
        <v>0</v>
      </c>
      <c r="E263" s="73">
        <f>E264+E265+E267</f>
        <v>858.58</v>
      </c>
      <c r="F263" s="47"/>
      <c r="G263" s="78"/>
      <c r="H263" s="78"/>
      <c r="I263" s="78"/>
      <c r="J263" s="78"/>
    </row>
    <row r="264" spans="1:10" ht="12.75">
      <c r="A264" s="50" t="s">
        <v>17</v>
      </c>
      <c r="B264" s="52" t="s">
        <v>1</v>
      </c>
      <c r="C264" s="47">
        <v>0</v>
      </c>
      <c r="D264" s="59">
        <v>0</v>
      </c>
      <c r="E264" s="93">
        <v>0</v>
      </c>
      <c r="F264" s="47"/>
      <c r="G264" s="78"/>
      <c r="H264" s="78"/>
      <c r="I264" s="78"/>
      <c r="J264" s="78"/>
    </row>
    <row r="265" spans="1:10" ht="12.75">
      <c r="A265" s="130" t="s">
        <v>44</v>
      </c>
      <c r="B265" s="46" t="s">
        <v>1</v>
      </c>
      <c r="C265" s="73">
        <f>C266</f>
        <v>379.47</v>
      </c>
      <c r="D265" s="73">
        <f>D266</f>
        <v>0</v>
      </c>
      <c r="E265" s="73">
        <f>E266</f>
        <v>379.47</v>
      </c>
      <c r="F265" s="47"/>
      <c r="G265" s="78"/>
      <c r="H265" s="78"/>
      <c r="I265" s="78"/>
      <c r="J265" s="78"/>
    </row>
    <row r="266" spans="1:10" ht="12.75">
      <c r="A266" s="63" t="s">
        <v>86</v>
      </c>
      <c r="B266" s="131" t="s">
        <v>1</v>
      </c>
      <c r="C266" s="130">
        <v>379.47</v>
      </c>
      <c r="D266" s="133">
        <v>0</v>
      </c>
      <c r="E266" s="132">
        <v>379.47</v>
      </c>
      <c r="F266" s="47"/>
      <c r="G266" s="78"/>
      <c r="H266" s="78"/>
      <c r="I266" s="78"/>
      <c r="J266" s="78"/>
    </row>
    <row r="267" spans="1:10" ht="12.75">
      <c r="A267" s="47" t="s">
        <v>19</v>
      </c>
      <c r="B267" s="46" t="s">
        <v>1</v>
      </c>
      <c r="C267" s="73">
        <f>C268+C269+C270+C273+C274</f>
        <v>479.11</v>
      </c>
      <c r="D267" s="96">
        <f>(D269+D270)</f>
        <v>0</v>
      </c>
      <c r="E267" s="92">
        <f>(E269+E270)</f>
        <v>479.11</v>
      </c>
      <c r="F267" s="47"/>
      <c r="G267" s="78"/>
      <c r="H267" s="78"/>
      <c r="I267" s="78"/>
      <c r="J267" s="78"/>
    </row>
    <row r="268" spans="1:10" ht="12.75">
      <c r="A268" s="47" t="s">
        <v>20</v>
      </c>
      <c r="B268" s="46" t="s">
        <v>1</v>
      </c>
      <c r="C268" s="47"/>
      <c r="D268" s="59">
        <v>0</v>
      </c>
      <c r="E268" s="93"/>
      <c r="F268" s="47"/>
      <c r="G268" s="78"/>
      <c r="H268" s="78"/>
      <c r="I268" s="78"/>
      <c r="J268" s="78"/>
    </row>
    <row r="269" spans="1:10" ht="12.75">
      <c r="A269" s="50" t="s">
        <v>45</v>
      </c>
      <c r="B269" s="52" t="s">
        <v>1</v>
      </c>
      <c r="C269" s="73"/>
      <c r="D269" s="96">
        <v>0</v>
      </c>
      <c r="E269" s="92"/>
      <c r="F269" s="47"/>
      <c r="G269" s="78"/>
      <c r="H269" s="78"/>
      <c r="I269" s="78"/>
      <c r="J269" s="78"/>
    </row>
    <row r="270" spans="1:10" ht="12.75">
      <c r="A270" s="47" t="s">
        <v>23</v>
      </c>
      <c r="B270" s="46" t="s">
        <v>1</v>
      </c>
      <c r="C270" s="73">
        <f>C271+C272</f>
        <v>479.11</v>
      </c>
      <c r="D270" s="73">
        <f>D271+D272</f>
        <v>0</v>
      </c>
      <c r="E270" s="73">
        <f>E271+E272</f>
        <v>479.11</v>
      </c>
      <c r="F270" s="47"/>
      <c r="G270" s="78"/>
      <c r="H270" s="78"/>
      <c r="I270" s="78"/>
      <c r="J270" s="78"/>
    </row>
    <row r="271" spans="1:10" ht="12.75">
      <c r="A271" s="63" t="s">
        <v>85</v>
      </c>
      <c r="B271" s="131" t="s">
        <v>1</v>
      </c>
      <c r="C271" s="130">
        <v>335.11</v>
      </c>
      <c r="D271" s="133">
        <v>0</v>
      </c>
      <c r="E271" s="132">
        <v>335.11</v>
      </c>
      <c r="F271" s="47"/>
      <c r="G271" s="78"/>
      <c r="H271" s="78"/>
      <c r="I271" s="78"/>
      <c r="J271" s="78"/>
    </row>
    <row r="272" spans="1:10" ht="12.75">
      <c r="A272" s="63" t="s">
        <v>87</v>
      </c>
      <c r="B272" s="131" t="s">
        <v>1</v>
      </c>
      <c r="C272" s="130">
        <v>144</v>
      </c>
      <c r="D272" s="133">
        <v>0</v>
      </c>
      <c r="E272" s="132">
        <v>144</v>
      </c>
      <c r="F272" s="47"/>
      <c r="G272" s="78"/>
      <c r="H272" s="78"/>
      <c r="I272" s="78"/>
      <c r="J272" s="78"/>
    </row>
    <row r="273" spans="1:10" ht="12.75">
      <c r="A273" s="47" t="s">
        <v>46</v>
      </c>
      <c r="B273" s="46" t="s">
        <v>1</v>
      </c>
      <c r="C273" s="47">
        <v>0</v>
      </c>
      <c r="D273" s="59">
        <v>0</v>
      </c>
      <c r="E273" s="93">
        <v>0</v>
      </c>
      <c r="F273" s="47"/>
      <c r="G273" s="78"/>
      <c r="H273" s="78"/>
      <c r="I273" s="78"/>
      <c r="J273" s="78"/>
    </row>
    <row r="274" spans="1:10" ht="12.75">
      <c r="A274" s="47" t="s">
        <v>25</v>
      </c>
      <c r="B274" s="46" t="s">
        <v>1</v>
      </c>
      <c r="C274" s="47">
        <v>0</v>
      </c>
      <c r="D274" s="59">
        <v>0</v>
      </c>
      <c r="E274" s="93">
        <v>0</v>
      </c>
      <c r="F274" s="78"/>
      <c r="G274" s="78"/>
      <c r="H274" s="78"/>
      <c r="I274" s="78"/>
      <c r="J274" s="78"/>
    </row>
    <row r="275" spans="1:6" ht="12.75">
      <c r="A275" s="69"/>
      <c r="B275" s="68"/>
      <c r="C275" s="69"/>
      <c r="D275" s="33"/>
      <c r="E275" s="69"/>
      <c r="F275" s="25"/>
    </row>
    <row r="276" spans="1:6" ht="12.75">
      <c r="A276" s="69"/>
      <c r="B276" s="68"/>
      <c r="C276" s="69"/>
      <c r="D276" s="33"/>
      <c r="E276" s="69"/>
      <c r="F276" s="25"/>
    </row>
    <row r="277" spans="2:6" ht="12.75">
      <c r="B277" s="68"/>
      <c r="C277" s="69"/>
      <c r="D277" s="33"/>
      <c r="E277" s="69"/>
      <c r="F277" s="25"/>
    </row>
    <row r="278" spans="1:6" ht="12.75">
      <c r="A278" s="69"/>
      <c r="B278" s="68"/>
      <c r="C278" s="69"/>
      <c r="D278" s="33"/>
      <c r="E278" s="69"/>
      <c r="F278" s="25"/>
    </row>
    <row r="279" spans="1:7" ht="12.75">
      <c r="A279" s="69" t="s">
        <v>53</v>
      </c>
      <c r="B279" s="68"/>
      <c r="C279" s="69"/>
      <c r="D279" s="123" t="s">
        <v>95</v>
      </c>
      <c r="E279" s="69"/>
      <c r="F279" s="25"/>
      <c r="G279" t="s">
        <v>97</v>
      </c>
    </row>
    <row r="280" spans="1:7" ht="12.75">
      <c r="A280" s="89" t="s">
        <v>62</v>
      </c>
      <c r="B280" s="68"/>
      <c r="C280" s="172" t="s">
        <v>94</v>
      </c>
      <c r="D280" s="172"/>
      <c r="E280" s="172"/>
      <c r="F280" s="25"/>
      <c r="G280" t="s">
        <v>96</v>
      </c>
    </row>
    <row r="281" spans="1:6" ht="12.75">
      <c r="A281" s="25"/>
      <c r="B281" s="14"/>
      <c r="C281" s="25"/>
      <c r="D281" s="105"/>
      <c r="E281" s="25"/>
      <c r="F281" s="25"/>
    </row>
    <row r="282" spans="1:6" ht="12.75">
      <c r="A282" s="14"/>
      <c r="B282" s="14"/>
      <c r="C282" s="25"/>
      <c r="D282" s="105"/>
      <c r="E282" s="25"/>
      <c r="F282" s="25"/>
    </row>
    <row r="283" spans="1:6" ht="12.75">
      <c r="A283" s="25"/>
      <c r="B283" s="25"/>
      <c r="C283" s="14"/>
      <c r="D283" s="105"/>
      <c r="E283" s="25"/>
      <c r="F283" s="25"/>
    </row>
    <row r="284" spans="1:6" ht="13.5" customHeight="1">
      <c r="A284" s="14"/>
      <c r="B284" s="14"/>
      <c r="C284" s="25"/>
      <c r="D284" s="105"/>
      <c r="E284" s="25"/>
      <c r="F284" s="25"/>
    </row>
    <row r="285" spans="2:6" ht="12.75">
      <c r="B285" s="25"/>
      <c r="C285" s="14"/>
      <c r="D285" s="105"/>
      <c r="E285" s="25"/>
      <c r="F285" s="25"/>
    </row>
    <row r="286" spans="2:5" ht="12.75">
      <c r="B286" s="14"/>
      <c r="C286" s="25"/>
      <c r="D286" s="105"/>
      <c r="E286" s="25"/>
    </row>
    <row r="287" spans="2:5" ht="12.75">
      <c r="B287" s="25"/>
      <c r="C287" s="14"/>
      <c r="D287" s="105"/>
      <c r="E287" s="25"/>
    </row>
    <row r="288" spans="2:5" ht="12.75">
      <c r="B288" s="14"/>
      <c r="C288" s="25"/>
      <c r="D288" s="105"/>
      <c r="E288" s="25"/>
    </row>
    <row r="289" spans="2:5" ht="12.75">
      <c r="B289" s="14"/>
      <c r="C289" s="25"/>
      <c r="D289" s="105"/>
      <c r="E289" s="25"/>
    </row>
  </sheetData>
  <sheetProtection/>
  <mergeCells count="11">
    <mergeCell ref="I10:I13"/>
    <mergeCell ref="A7:J7"/>
    <mergeCell ref="A8:J8"/>
    <mergeCell ref="J10:J13"/>
    <mergeCell ref="F10:F13"/>
    <mergeCell ref="G10:G13"/>
    <mergeCell ref="C280:E280"/>
    <mergeCell ref="E134:J134"/>
    <mergeCell ref="H10:H13"/>
    <mergeCell ref="A59:J59"/>
    <mergeCell ref="A60:J60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priaria 11</cp:lastModifiedBy>
  <cp:lastPrinted>2017-03-30T12:11:25Z</cp:lastPrinted>
  <dcterms:created xsi:type="dcterms:W3CDTF">2003-05-13T09:24:28Z</dcterms:created>
  <dcterms:modified xsi:type="dcterms:W3CDTF">2017-04-11T07:04:56Z</dcterms:modified>
  <cp:category/>
  <cp:version/>
  <cp:contentType/>
  <cp:contentStatus/>
</cp:coreProperties>
</file>